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491" windowWidth="20730" windowHeight="11760" activeTab="1"/>
  </bookViews>
  <sheets>
    <sheet name="2016  MASTER TIP" sheetId="1" r:id="rId1"/>
    <sheet name="Print Version" sheetId="2" r:id="rId2"/>
    <sheet name="Sheet2" sheetId="3" r:id="rId3"/>
  </sheets>
  <definedNames>
    <definedName name="_xlnm.Print_Area" localSheetId="0">'2016  MASTER TIP'!$A$1:$P$154</definedName>
    <definedName name="_xlnm.Print_Area" localSheetId="1">'Print Version'!$A$1:$Q$147</definedName>
  </definedNames>
  <calcPr fullCalcOnLoad="1"/>
</workbook>
</file>

<file path=xl/comments1.xml><?xml version="1.0" encoding="utf-8"?>
<comments xmlns="http://schemas.openxmlformats.org/spreadsheetml/2006/main">
  <authors>
    <author>Sharon</author>
  </authors>
  <commentList>
    <comment ref="C11" authorId="0">
      <text>
        <r>
          <rPr>
            <b/>
            <sz val="9"/>
            <rFont val="Tahoma"/>
            <family val="2"/>
          </rPr>
          <t>Sharon:</t>
        </r>
        <r>
          <rPr>
            <sz val="9"/>
            <rFont val="Tahoma"/>
            <family val="2"/>
          </rPr>
          <t xml:space="preserve">
$150K from CAG transferred to SCMPO ledger.  $150K from 2014 STP to complete design.</t>
        </r>
      </text>
    </comment>
    <comment ref="C21" authorId="0">
      <text>
        <r>
          <rPr>
            <b/>
            <sz val="9"/>
            <rFont val="Tahoma"/>
            <family val="2"/>
          </rPr>
          <t>Sharon:</t>
        </r>
        <r>
          <rPr>
            <sz val="9"/>
            <rFont val="Tahoma"/>
            <family val="2"/>
          </rPr>
          <t xml:space="preserve">
TAC approved $117K for Central to design/construct one additional block.  Moved design $ to Main Street </t>
        </r>
      </text>
    </comment>
  </commentList>
</comments>
</file>

<file path=xl/comments2.xml><?xml version="1.0" encoding="utf-8"?>
<comments xmlns="http://schemas.openxmlformats.org/spreadsheetml/2006/main">
  <authors>
    <author>Sharon</author>
  </authors>
  <commentList>
    <comment ref="C11" authorId="0">
      <text>
        <r>
          <rPr>
            <b/>
            <sz val="9"/>
            <rFont val="Tahoma"/>
            <family val="2"/>
          </rPr>
          <t>Sharon:</t>
        </r>
        <r>
          <rPr>
            <sz val="9"/>
            <rFont val="Tahoma"/>
            <family val="2"/>
          </rPr>
          <t xml:space="preserve">
$150K from CAG transferred to SCMPO ledger.  $150K from 2014 STP to complete design.</t>
        </r>
      </text>
    </comment>
    <comment ref="C21" authorId="0">
      <text>
        <r>
          <rPr>
            <b/>
            <sz val="9"/>
            <rFont val="Tahoma"/>
            <family val="2"/>
          </rPr>
          <t>Sharon:</t>
        </r>
        <r>
          <rPr>
            <sz val="9"/>
            <rFont val="Tahoma"/>
            <family val="2"/>
          </rPr>
          <t xml:space="preserve">
TAC approved $117K for Central to design/construct one additional block.  Moved design $ to Main Street </t>
        </r>
      </text>
    </comment>
  </commentList>
</comments>
</file>

<file path=xl/sharedStrings.xml><?xml version="1.0" encoding="utf-8"?>
<sst xmlns="http://schemas.openxmlformats.org/spreadsheetml/2006/main" count="1929" uniqueCount="346">
  <si>
    <t>LANES</t>
  </si>
  <si>
    <t>TOTAL</t>
  </si>
  <si>
    <t>LTAP</t>
  </si>
  <si>
    <t>STP</t>
  </si>
  <si>
    <t>HSIP</t>
  </si>
  <si>
    <t>New Construction</t>
  </si>
  <si>
    <t>N/A</t>
  </si>
  <si>
    <t>TE</t>
  </si>
  <si>
    <t>SRTS</t>
  </si>
  <si>
    <t>Various</t>
  </si>
  <si>
    <t>PROJECT LOCATION</t>
  </si>
  <si>
    <t>LOCAL MATCH</t>
  </si>
  <si>
    <t>YES</t>
  </si>
  <si>
    <t>NO</t>
  </si>
  <si>
    <t>PROJECT</t>
  </si>
  <si>
    <t>LENGTH</t>
  </si>
  <si>
    <t>FED AID</t>
  </si>
  <si>
    <t>FEDERAL</t>
  </si>
  <si>
    <t xml:space="preserve">LOCAL </t>
  </si>
  <si>
    <t>OTHER</t>
  </si>
  <si>
    <t>SPONSOR</t>
  </si>
  <si>
    <t>NAME</t>
  </si>
  <si>
    <t>LOCATION</t>
  </si>
  <si>
    <t>BEFORE</t>
  </si>
  <si>
    <t>AFTER</t>
  </si>
  <si>
    <t>TYPE</t>
  </si>
  <si>
    <t>FUNDS</t>
  </si>
  <si>
    <t>MATCH</t>
  </si>
  <si>
    <t>COST</t>
  </si>
  <si>
    <t>TOTAL FOR 2014</t>
  </si>
  <si>
    <t>TOTAL FOR 2016</t>
  </si>
  <si>
    <t>TOTAL FOR 2017</t>
  </si>
  <si>
    <t>TOTAL FOR 2018</t>
  </si>
  <si>
    <t>ADOT</t>
  </si>
  <si>
    <t>SCMPO</t>
  </si>
  <si>
    <t>Casa Grande</t>
  </si>
  <si>
    <t>CSG 09-01H</t>
  </si>
  <si>
    <t>Private</t>
  </si>
  <si>
    <t>Local</t>
  </si>
  <si>
    <t>Review Cost</t>
  </si>
  <si>
    <t>Coolidge</t>
  </si>
  <si>
    <t>CLG 10-01T</t>
  </si>
  <si>
    <t>Eloy</t>
  </si>
  <si>
    <t>Street Signs</t>
  </si>
  <si>
    <t>Main Street - Frontier Rd. to Battaglia Dr.</t>
  </si>
  <si>
    <t>1 Mile</t>
  </si>
  <si>
    <t>I-8 and Henness Road</t>
  </si>
  <si>
    <t>CSG 11-01R</t>
  </si>
  <si>
    <t>Pinal Ave. Bypass</t>
  </si>
  <si>
    <t>I-8 Henness Rd. TI</t>
  </si>
  <si>
    <t>Rock n Roll n SRTS</t>
  </si>
  <si>
    <t>Main St. Improvements</t>
  </si>
  <si>
    <t>Coolidge Ave to Pinkley</t>
  </si>
  <si>
    <t>Az Blvd. to Main St.</t>
  </si>
  <si>
    <t xml:space="preserve">Various </t>
  </si>
  <si>
    <t>Procurement &amp; Install</t>
  </si>
  <si>
    <t>FUNC</t>
  </si>
  <si>
    <t>CLASS</t>
  </si>
  <si>
    <t>Design</t>
  </si>
  <si>
    <t>Main Street Reconstruction</t>
  </si>
  <si>
    <t>Re Construction</t>
  </si>
  <si>
    <t>HSIP Plan</t>
  </si>
  <si>
    <t>CLG 16-01D</t>
  </si>
  <si>
    <t>Urban Collector</t>
  </si>
  <si>
    <t>Central Ave STP</t>
  </si>
  <si>
    <t>Az Blvd to Main St.</t>
  </si>
  <si>
    <t>Re-Construction</t>
  </si>
  <si>
    <t>Central Ave TE</t>
  </si>
  <si>
    <t>Air Quality</t>
  </si>
  <si>
    <t>IN PROCESS</t>
  </si>
  <si>
    <t>EXEMPT</t>
  </si>
  <si>
    <t>TAC/EB Approved</t>
  </si>
  <si>
    <t>ROW Acquisition</t>
  </si>
  <si>
    <t>Used 2014 STP funds</t>
  </si>
  <si>
    <t>2/11/14 &amp; 4/17/14</t>
  </si>
  <si>
    <t>San Carlos Trail &amp; Various</t>
  </si>
  <si>
    <t>1,900 LF</t>
  </si>
  <si>
    <t>CSG 14-P1</t>
  </si>
  <si>
    <t>HPP</t>
  </si>
  <si>
    <t>Central Ave. TE 
Ped St Scape</t>
  </si>
  <si>
    <t>Project Development</t>
  </si>
  <si>
    <t>Rural Principal Other</t>
  </si>
  <si>
    <t>Arterial</t>
  </si>
  <si>
    <t>Major Collector</t>
  </si>
  <si>
    <t>Plan</t>
  </si>
  <si>
    <t>SR-287 Pave Pres</t>
  </si>
  <si>
    <t>La Palma Rd -JCT I-10</t>
  </si>
  <si>
    <t>Project Dev</t>
  </si>
  <si>
    <t>I-8 Bianco Rd- JCT I-10</t>
  </si>
  <si>
    <t>Bianco Rd</t>
  </si>
  <si>
    <t>Pave Pres</t>
  </si>
  <si>
    <t>AQ</t>
  </si>
  <si>
    <t>Sun Corridor MPO</t>
  </si>
  <si>
    <t>CLG 13-01C</t>
  </si>
  <si>
    <t>Transit Plan</t>
  </si>
  <si>
    <t xml:space="preserve">RTP Plan </t>
  </si>
  <si>
    <t>SMP 14-RTP</t>
  </si>
  <si>
    <t>SMP 14-Tran</t>
  </si>
  <si>
    <t>SMP 14-Safe</t>
  </si>
  <si>
    <t>2014 HSIP $158,750
2014 HSIP $27,573
WACOG loan $120,629</t>
  </si>
  <si>
    <t>CLG 16-01C</t>
  </si>
  <si>
    <t>DESCRIPTION</t>
  </si>
  <si>
    <t>NOTES</t>
  </si>
  <si>
    <t xml:space="preserve">TYPE OF WORK </t>
  </si>
  <si>
    <t>Pinal Ave and Main St</t>
  </si>
  <si>
    <t xml:space="preserve">Project Development - Design phase </t>
  </si>
  <si>
    <t>Citywide Striping</t>
  </si>
  <si>
    <t xml:space="preserve">Project is private funded.  </t>
  </si>
  <si>
    <t xml:space="preserve"> Additional Design</t>
  </si>
  <si>
    <t>Construction</t>
  </si>
  <si>
    <t>OTHER FUNDS</t>
  </si>
  <si>
    <t>Central Ave from Main St. to 1st Street</t>
  </si>
  <si>
    <t>Horizon Human Services</t>
  </si>
  <si>
    <t>Casa Grande/MPO</t>
  </si>
  <si>
    <t>RURAL / URBAN</t>
  </si>
  <si>
    <t>URBAN</t>
  </si>
  <si>
    <t>Pinal Hispanic Council</t>
  </si>
  <si>
    <t>One Maxi-Van - No Lift - Replacement</t>
  </si>
  <si>
    <t>One Cut-away with lift - 9 passenger - Replacement</t>
  </si>
  <si>
    <t>One mini-Van with ramp - Replacement</t>
  </si>
  <si>
    <t>One Mini-Van with no ramp - Replacement</t>
  </si>
  <si>
    <t>Cotton Express / CART</t>
  </si>
  <si>
    <t xml:space="preserve">Coolidge </t>
  </si>
  <si>
    <t>Coolidge/MPO</t>
  </si>
  <si>
    <t xml:space="preserve"> 1-19 Passenger Bus; Terminal Fare Box; 6-Automated Fare Boxes</t>
  </si>
  <si>
    <t xml:space="preserve"> </t>
  </si>
  <si>
    <t>LOCAL FUNDS</t>
  </si>
  <si>
    <t>7/22/14  updated federal share/local match to IGA - Amendment One</t>
  </si>
  <si>
    <t>FTA TYPE</t>
  </si>
  <si>
    <t xml:space="preserve">RURAL  </t>
  </si>
  <si>
    <t>PNP 15-HHS01</t>
  </si>
  <si>
    <t>PNP 15-HHS02</t>
  </si>
  <si>
    <t>CLG 15-01T</t>
  </si>
  <si>
    <t>SPONSOR NAME</t>
  </si>
  <si>
    <t>SITE NAME</t>
  </si>
  <si>
    <t>PROJECT DESCRIPTION</t>
  </si>
  <si>
    <t>TOTAL COST</t>
  </si>
  <si>
    <t>PNP 15-PHC03</t>
  </si>
  <si>
    <t>PNP 15-PHC04</t>
  </si>
  <si>
    <t>Upgrade Pedestrian Countdown Heads II and APS</t>
  </si>
  <si>
    <t xml:space="preserve"> SR87 at Ruins Dr., MP 134.28 in COOLIDGE </t>
  </si>
  <si>
    <t>Safeway Traffic Signal</t>
  </si>
  <si>
    <t>Principal Arterial</t>
  </si>
  <si>
    <t>Various Locations in CASA GRANDE</t>
  </si>
  <si>
    <t>Various Locations in ELOY</t>
  </si>
  <si>
    <t xml:space="preserve">Upgrade Regulatory Signs </t>
  </si>
  <si>
    <t>Design  -  Upgrade Pedestrian Countdown Heads and APS</t>
  </si>
  <si>
    <t>Procurement - Upgrade Pedestrian Countdown Heads and APS</t>
  </si>
  <si>
    <t>Design - Install  New Traffic Signal and Raised Median</t>
  </si>
  <si>
    <t>Construction - Install  New Traffic Signal and Raised Median</t>
  </si>
  <si>
    <t>Pinal County</t>
  </si>
  <si>
    <t>Upgrade Pavement Markings</t>
  </si>
  <si>
    <t>44.7 Miles</t>
  </si>
  <si>
    <t>Construction - Installation to Upgrade Regulatory Signs including Hardware</t>
  </si>
  <si>
    <t>Design - Upgrade Regulatory Signs including Hardware</t>
  </si>
  <si>
    <t>Design - Upgrade Pavement Markings</t>
  </si>
  <si>
    <t>Construction - Upgrade Pavement Markings</t>
  </si>
  <si>
    <t>Various Locations in PINAL COUNTY</t>
  </si>
  <si>
    <t>Sign Management System and Sign Upgrade</t>
  </si>
  <si>
    <t>CSG HSIP15-010D</t>
  </si>
  <si>
    <t>CSG HSIP15-010C</t>
  </si>
  <si>
    <t>ELY HSIP15-012D</t>
  </si>
  <si>
    <t>ELY HSIP15-012C</t>
  </si>
  <si>
    <t>ELY HSIP15-013D</t>
  </si>
  <si>
    <t>ELY HSIP15-013C</t>
  </si>
  <si>
    <t>PNL HSIP15-014D</t>
  </si>
  <si>
    <t>PNL HSIP15-014C</t>
  </si>
  <si>
    <t xml:space="preserve"> PROJECT DESCRIPTION</t>
  </si>
  <si>
    <t>FEDERALFUNDS</t>
  </si>
  <si>
    <t>CONFORMITY ASSESSMENT</t>
  </si>
  <si>
    <t>9/26/14 - Local match corrected to 5.7%. Reassigned $117 STP from Central Ave to Main St Design</t>
  </si>
  <si>
    <t xml:space="preserve">Amend - Move the following construction project from FY2014 to FY2015; adjust funding amount from $299,940 to $294,940 to match IGA. </t>
  </si>
  <si>
    <t>Amend - Add new design project in FY2015 for $30, 000; received HSIP Eligibility 9/25/14.</t>
  </si>
  <si>
    <t>Amend - Add new design project in FY2015 for $30,000; received HSIP Eligibility 9/25/14.</t>
  </si>
  <si>
    <t>Amend - Add new design project in FY2015 for $75,000; received HSIP Eligibility 9/25/14.</t>
  </si>
  <si>
    <t xml:space="preserve">Amend - Add new project in FY2015. The City of Coolidge received a 2014 - 5311 grant award for $1,250,290. </t>
  </si>
  <si>
    <t>TOTAL FOR 2019</t>
  </si>
  <si>
    <t>TOTAL FOR 2020</t>
  </si>
  <si>
    <t xml:space="preserve">TOTAL FOR 2015 </t>
  </si>
  <si>
    <t>The new project is considered exempt under the category "Projects that correct, improve, or eliminate a hazardous location or feature." The conformity status of the TIP Listing of Projects would remain unchanged.</t>
  </si>
  <si>
    <t>The new project is considered exempt under the category "Operating assistance to transit agencies, purchase of support vehicles and purchase of operating equipment for vehicles." The conformity status of the TIP Listing of Projects would remain unchanged.</t>
  </si>
  <si>
    <t>AMENDMENT NO</t>
  </si>
  <si>
    <t>Amendment #1</t>
  </si>
  <si>
    <t>Amend - Add new design project in FY2015 for $30,000; received HSIP Eligibility 10/14/14.</t>
  </si>
  <si>
    <t>A minor project revision is needed to update the funding and work year.  The conformity status of the TIP Listing of Projects would remain unchanged.</t>
  </si>
  <si>
    <t>DOT HSIP15-011D</t>
  </si>
  <si>
    <t>DOT HSIP15-011C</t>
  </si>
  <si>
    <t>SR84 -Burris Road to Five Point Intersection</t>
  </si>
  <si>
    <t>Burris Road to Five Point Intersection</t>
  </si>
  <si>
    <t>FA</t>
  </si>
  <si>
    <t>ADOT Review Fee</t>
  </si>
  <si>
    <t>TIP Year</t>
  </si>
  <si>
    <t>TRACS</t>
  </si>
  <si>
    <t xml:space="preserve">TIP ID # </t>
  </si>
  <si>
    <t>SH648 03D</t>
  </si>
  <si>
    <t>SH646 03D</t>
  </si>
  <si>
    <t>SH647 03D</t>
  </si>
  <si>
    <t>SH645 03D</t>
  </si>
  <si>
    <t>SH648 01C</t>
  </si>
  <si>
    <t>SH647 01C</t>
  </si>
  <si>
    <t>SH646 01C</t>
  </si>
  <si>
    <t>SH645 01C</t>
  </si>
  <si>
    <t>H8283 01C</t>
  </si>
  <si>
    <t>H8283 02D</t>
  </si>
  <si>
    <t>SZ130 02D</t>
  </si>
  <si>
    <t>SL713 01C</t>
  </si>
  <si>
    <t>SS982 01C</t>
  </si>
  <si>
    <t>SZ130 01C</t>
  </si>
  <si>
    <t>SZ058 01C</t>
  </si>
  <si>
    <t>H8838 01D</t>
  </si>
  <si>
    <t>H8838 01C</t>
  </si>
  <si>
    <t xml:space="preserve">Amendment #1 New design project
Amendment #2 Add $30,000/$1,710 to design phase for ICAP
</t>
  </si>
  <si>
    <t>ADOT/Coolidge</t>
  </si>
  <si>
    <t>DOT HSIP15-015D</t>
  </si>
  <si>
    <t>SR 87 at MP 128.89, Randolph Rd.</t>
  </si>
  <si>
    <t>Left Turn Lane and Intersection Lighting</t>
  </si>
  <si>
    <t>SR87/Randolph Rd Intersection  Improvement</t>
  </si>
  <si>
    <t>Amendment #3</t>
  </si>
  <si>
    <t>DOT HSIP15-015C</t>
  </si>
  <si>
    <t>Construction Left Turn Lane and Intersection Lighting</t>
  </si>
  <si>
    <t>Amend - Add new design project, City of Coolidge  is paying 100% of the design cost estimated at $65,000, $35,000 for ADOT Review Fee and $3,636 for ICAP .</t>
  </si>
  <si>
    <t xml:space="preserve"> CSG HSIP 15-01601D</t>
  </si>
  <si>
    <t>CSG HSIP 15-01601C</t>
  </si>
  <si>
    <t xml:space="preserve">Design - Installation of Pedestrian Hybrid Beacon (PHB), pedestrian refuge island, fencing (railing), crosswalk striping, signage and lighting </t>
  </si>
  <si>
    <t>Exempt</t>
  </si>
  <si>
    <t xml:space="preserve">Amend - Delete - ADOT will be utilizing extra TE funding from construction phase to cover ADOT Review Fee's. </t>
  </si>
  <si>
    <t>A minor project revision is needed to delete TIP Listing.  The conformity status of the TIP Listing of Projects would remain unchanged.</t>
  </si>
  <si>
    <t>Amendment #1 - Add
Amendment #3 - Delete</t>
  </si>
  <si>
    <t>H8877 01D</t>
  </si>
  <si>
    <t>H8877 01C</t>
  </si>
  <si>
    <t>SR79, MP 122.4</t>
  </si>
  <si>
    <t>Extend Pipes and Culverts</t>
  </si>
  <si>
    <t>I-10 Early to I-8</t>
  </si>
  <si>
    <t xml:space="preserve"> MP 196 - MP 199</t>
  </si>
  <si>
    <t xml:space="preserve"> 209.59 - MP 213</t>
  </si>
  <si>
    <t>Minor Arterial</t>
  </si>
  <si>
    <t>Interstate</t>
  </si>
  <si>
    <t>Urban Principal Other</t>
  </si>
  <si>
    <t>Amend- - Add an additional $30,000 of HSIP Funding / $1,710 match to the design phase to cover ADOT ICAP</t>
  </si>
  <si>
    <t>Design - Sign Management System, Sign Upgrade and Retro reflectometer</t>
  </si>
  <si>
    <t>HPMS - Data Collection</t>
  </si>
  <si>
    <t>Various Locations</t>
  </si>
  <si>
    <t>SMP 15-HPMS</t>
  </si>
  <si>
    <t>Traffic Counts</t>
  </si>
  <si>
    <t>No change</t>
  </si>
  <si>
    <t>Sign Upgrade</t>
  </si>
  <si>
    <t>Various Locations in Eloy</t>
  </si>
  <si>
    <t>ANALYZED</t>
  </si>
  <si>
    <t>2015 Amendment #1</t>
  </si>
  <si>
    <t>2015 Amendment #3</t>
  </si>
  <si>
    <t>SIGNIFICANT PROJECT</t>
  </si>
  <si>
    <t xml:space="preserve">Air Quality </t>
  </si>
  <si>
    <t xml:space="preserve"> 
REGIONALLY SIGNIFICANT PROJECT</t>
  </si>
  <si>
    <t>REGIONALLY SIGNIFICANT PROJECT</t>
  </si>
  <si>
    <t>URBAN/SMALL URBAN/RURAL</t>
  </si>
  <si>
    <t>Small Urban</t>
  </si>
  <si>
    <t>Horizon Human Services, Inc</t>
  </si>
  <si>
    <t>Maxivan No Lift to replace VIN #3340</t>
  </si>
  <si>
    <t>Maxivan No Lift to replace VIN #3792</t>
  </si>
  <si>
    <t>Maxivan No Lift to replace VIN #3945</t>
  </si>
  <si>
    <t>REGION</t>
  </si>
  <si>
    <t>TOTAL FOR TRANSIT</t>
  </si>
  <si>
    <t>Sun Corridor MPO Regional Mobility Management</t>
  </si>
  <si>
    <t>2015 Upgrade Pedestrian Countdown Heads II and APS</t>
  </si>
  <si>
    <t>2015 Upgrade Pavement Markings</t>
  </si>
  <si>
    <t>Main St. Improvements in Coolidge</t>
  </si>
  <si>
    <t xml:space="preserve">2015 Upgrade Regulatory Signs </t>
  </si>
  <si>
    <t>ADOT STP</t>
  </si>
  <si>
    <t>Rural</t>
  </si>
  <si>
    <t>Administration, Intercity, Operating and Capital</t>
  </si>
  <si>
    <t>2017 HPMS - Data Collection</t>
  </si>
  <si>
    <t>2016 HPMS - Data Collection</t>
  </si>
  <si>
    <t xml:space="preserve">Construction- Installation of Pedestrian Hybrid Beacon (PHB), pedestrian refuge island, fencing (railing), crosswalk striping, signage and lighting </t>
  </si>
  <si>
    <t xml:space="preserve">Florence Blvd, Pedestrian Safety Improvements, in Casa Grande </t>
  </si>
  <si>
    <t xml:space="preserve">Florence Blvd, approx. 1,000 ft. West of Camino Mercado, in Casa Grande </t>
  </si>
  <si>
    <t>2016 Amendment #1</t>
  </si>
  <si>
    <t>2016 Administrative Amendment #1</t>
  </si>
  <si>
    <t>A minor project revision is needed to delete the project from the TIP Listing of Transporation Projects. The conformity status on the TIP  Listing of Transportation Projects would remain unchanged.</t>
  </si>
  <si>
    <t>SMP STP 16-HPMS-1</t>
  </si>
  <si>
    <t>SMP STP 16-HPMS-2</t>
  </si>
  <si>
    <t>The new project is considered exempt under the category "Planning and Technical Studies." The conformity status of the TIP Listing of Projects would remain unchanged.</t>
  </si>
  <si>
    <t>A minor project revision is needed to adjust programmed amount.  The conformity status of the TIP Listing of Projects would remain unchanged.</t>
  </si>
  <si>
    <t>TOTAL FOR 2021</t>
  </si>
  <si>
    <t>TOTAL FOR 2022</t>
  </si>
  <si>
    <t>TOTAL FOR 2023</t>
  </si>
  <si>
    <t>TOTAL FOR 2024</t>
  </si>
  <si>
    <t>TOTAL FOR 2025</t>
  </si>
  <si>
    <t>TRANSIT PROJECTS</t>
  </si>
  <si>
    <t>FEDERAL
FUNDS</t>
  </si>
  <si>
    <r>
      <rPr>
        <sz val="12"/>
        <rFont val="Arial"/>
        <family val="2"/>
      </rPr>
      <t>T0055 01C</t>
    </r>
    <r>
      <rPr>
        <b/>
        <sz val="12"/>
        <rFont val="Arial"/>
        <family val="2"/>
      </rPr>
      <t xml:space="preserve"> </t>
    </r>
  </si>
  <si>
    <t>H8679 01C</t>
  </si>
  <si>
    <t>H8171 01C</t>
  </si>
  <si>
    <t xml:space="preserve">ADOT </t>
  </si>
  <si>
    <t>H8684 01C</t>
  </si>
  <si>
    <t>H8648 01D</t>
  </si>
  <si>
    <t>Costruction - Pavement Preservation</t>
  </si>
  <si>
    <t>H8790 01C</t>
  </si>
  <si>
    <t>H7984 01C</t>
  </si>
  <si>
    <t>H7696 01C</t>
  </si>
  <si>
    <t>DOT STP16-001C</t>
  </si>
  <si>
    <t>DOT STP16-011C</t>
  </si>
  <si>
    <t>DOT STP16-021C</t>
  </si>
  <si>
    <t>DOT STP16-001D</t>
  </si>
  <si>
    <t>DOT STP16-031C</t>
  </si>
  <si>
    <t>T0055 01D</t>
  </si>
  <si>
    <t>DOT STP16-041C</t>
  </si>
  <si>
    <t>DOT STP16-051C</t>
  </si>
  <si>
    <t>I-10; SR 87 to Picacho Peek</t>
  </si>
  <si>
    <t>No Change</t>
  </si>
  <si>
    <t xml:space="preserve"> This project will be deleted once the fiinding of comformity is approved by FHWA/FTA</t>
  </si>
  <si>
    <t>Toltec Rd; Battaglia Rd - I10, Eloy</t>
  </si>
  <si>
    <t>Pavement Preservation</t>
  </si>
  <si>
    <t>01D</t>
  </si>
  <si>
    <t>01C</t>
  </si>
  <si>
    <t>ADD STP Construction Project</t>
  </si>
  <si>
    <t>MCG Hwy; N Bianco Rd - Russell Rd, Casa Grande</t>
  </si>
  <si>
    <t>Maricopa Casa Grande Hwy; N Bianco Rd - Russell Rd, Casa Grande</t>
  </si>
  <si>
    <t>Add STP Design project.</t>
  </si>
  <si>
    <t>Battaglia Rd; Sunshine Blvd - SR87, Eloy</t>
  </si>
  <si>
    <t>ELY 16-01D</t>
  </si>
  <si>
    <t>ELY 17-01C</t>
  </si>
  <si>
    <t>ELY 17-02D</t>
  </si>
  <si>
    <t>ELY 17-02C</t>
  </si>
  <si>
    <t>CSG 17-01D</t>
  </si>
  <si>
    <t>CSG 17-01C</t>
  </si>
  <si>
    <t>Horizon Health and Wellness Inc</t>
  </si>
  <si>
    <t>ADA Accessible Ford Transit to Replace VIN 1411</t>
  </si>
  <si>
    <t>Minivan No Ramp to Replace VIN 7915</t>
  </si>
  <si>
    <t>Add 5310 Transit project</t>
  </si>
  <si>
    <t>The project is considered exempt under the category "Projects that correct, improve, or eliminate a hazardous location or feature." The conformity status of the TIP and the 2040 Regional Transportation Plan would remain unchanged.</t>
  </si>
  <si>
    <t>Minor project revision is needed to adjust the programmed amount. The conformity status of the TIP and the 2040 Regional Transportation Plan would remain unchanged.</t>
  </si>
  <si>
    <t>The new project is considered to be exempt under the category "Pavement resurfacing and/or rehabilitation." The conformity status of the TIP and the 2035 Regional Transportation Plan would remain unchanged.</t>
  </si>
  <si>
    <t>The  new project is considered exempt under the category "Purchase of new buses and rail cars to replace existing vehicles or for minor expansions of the fleet." The conformity status of the TIP and 2040 Regional Transportation Plan would remain unchanged.</t>
  </si>
  <si>
    <t>Design Pavement Preservation</t>
  </si>
  <si>
    <t>FY2016 Amendment #2</t>
  </si>
  <si>
    <t>Amend - ADD STP Design Project</t>
  </si>
  <si>
    <t>Amend - Add STP Design project.</t>
  </si>
  <si>
    <t>Amend - ADD STP Construction Project</t>
  </si>
  <si>
    <t>The new project is considered to be exempt under the category "Pavement resurfacing and/or rehabilitation." The conformity status of the TIP and the 2040 Regional Transportation Plan would remain unchanged.</t>
  </si>
  <si>
    <t>Amend - Increase Federal funds from $850,000 to $1,483480. Increase Local funds from $51,379 to $89,670. Increase Total Cost from $901,379 to $1,573,150.</t>
  </si>
  <si>
    <t>Amend - Change FY from FY19 to FY17. Increase Federal funds from $281,500 to $351,569.</t>
  </si>
  <si>
    <t>Procurement - Sign Upgrade and Retroreflectometer</t>
  </si>
  <si>
    <t xml:space="preserve"> SR87 at Ruins Dr., MP 134.28 in Coolidge</t>
  </si>
  <si>
    <t>Various Locations in Casa Grande</t>
  </si>
  <si>
    <t>Various Locations in Pinal County</t>
  </si>
  <si>
    <t>2016 Amendment #1 and FY2016 Amendment #2</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</si>
</sst>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quot;#,##0.0"/>
    <numFmt numFmtId="167" formatCode="&quot;$&quot;#,##0.000"/>
    <numFmt numFmtId="168" formatCode="[$$-409]#,##0_);\([$$-409]#,##0\)"/>
    <numFmt numFmtId="169" formatCode="&quot;$&quot;#,##0.00"/>
    <numFmt numFmtId="170" formatCode="[$-409]dddd\,\ mmmm\ dd\,\ yyyy"/>
    <numFmt numFmtId="171" formatCode="[$-409]mmmm\-yy;@"/>
    <numFmt numFmtId="172" formatCode="&quot;Yes&quot;;&quot;Yes&quot;;&quot;No&quot;"/>
    <numFmt numFmtId="173" formatCode="&quot;True&quot;;&quot;True&quot;;&quot;False&quot;"/>
    <numFmt numFmtId="174" formatCode="&quot;On&quot;;&quot;On&quot;;&quot;Off&quot;"/>
    <numFmt numFmtId="175" formatCode="[$€-2]\ #,##0.00_);[Red]\([$€-2]\ #,##0.00\)"/>
    <numFmt numFmtId="176" formatCode="&quot;$&quot;#,##0.000_);\(&quot;$&quot;#,##0.000\)"/>
    <numFmt numFmtId="177" formatCode="&quot;$&quot;#,##0.0_);[Red]\(&quot;$&quot;#,##0.0\)"/>
    <numFmt numFmtId="178" formatCode="&quot;$&quot;#,##0;[Red]&quot;$&quot;#,##0"/>
    <numFmt numFmtId="179" formatCode="_(&quot;$&quot;* #,##0.000_);_(&quot;$&quot;* \(#,##0.000\);_(&quot;$&quot;* &quot;-&quot;??_);_(@_)"/>
    <numFmt numFmtId="180" formatCode="_(&quot;$&quot;* #,##0.0000_);_(&quot;$&quot;* \(#,##0.0000\);_(&quot;$&quot;* &quot;-&quot;??_);_(@_)"/>
    <numFmt numFmtId="181" formatCode="_(&quot;$&quot;* #,##0.0_);_(&quot;$&quot;* \(#,##0.0\);_(&quot;$&quot;* &quot;-&quot;??_);_(@_)"/>
    <numFmt numFmtId="182" formatCode="_(&quot;$&quot;* #,##0_);_(&quot;$&quot;* \(#,##0\);_(&quot;$&quot;* &quot;-&quot;??_);_(@_)"/>
    <numFmt numFmtId="183" formatCode="&quot;$&quot;#,##0.000_);[Red]\(&quot;$&quot;#,##0.000\)"/>
    <numFmt numFmtId="184" formatCode="0.0%"/>
    <numFmt numFmtId="185" formatCode="0.0000"/>
    <numFmt numFmtId="186" formatCode="0.000"/>
    <numFmt numFmtId="187" formatCode="0.0"/>
    <numFmt numFmtId="188" formatCode="0.000000000%"/>
    <numFmt numFmtId="189" formatCode="[$-409]h:mm:ss\ AM/PM"/>
    <numFmt numFmtId="190" formatCode="_(* #,##0.0_);_(* \(#,##0.0\);_(* &quot;-&quot;??_);_(@_)"/>
    <numFmt numFmtId="191" formatCode="_(* #,##0_);_(* \(#,##0\);_(* &quot;-&quot;??_);_(@_)"/>
    <numFmt numFmtId="192" formatCode="0_);\(0\)"/>
    <numFmt numFmtId="193" formatCode="m/d/yy;@"/>
    <numFmt numFmtId="194" formatCode="mm/dd/yy;@"/>
    <numFmt numFmtId="195" formatCode="#,##0;[Red]#,##0"/>
    <numFmt numFmtId="196" formatCode="#,##0.0"/>
    <numFmt numFmtId="197" formatCode="\$###0;\$###0"/>
    <numFmt numFmtId="198" formatCode="###0;[Red]###0"/>
    <numFmt numFmtId="199" formatCode="###0.0;[Red]###0.0"/>
    <numFmt numFmtId="200" formatCode="\$#,##0;\$#,##0"/>
    <numFmt numFmtId="201" formatCode="&quot;$&quot;#,##0.0000"/>
    <numFmt numFmtId="202" formatCode="&quot;$&quot;#,##0.00;[Red]&quot;$&quot;#,##0.00"/>
    <numFmt numFmtId="203" formatCode="&quot;$&quot;\ \ \ \ \ \ \ \ \ \ \ \ #,##0.00"/>
    <numFmt numFmtId="204" formatCode="&quot;$&quot;\ \ \ \ \ \ \ \ \ \ #,##0_);\(&quot;$&quot;#,##0\)"/>
    <numFmt numFmtId="205" formatCode="&quot;$&quot;\ \ \ \ \ \ \ \ \ \ \ #,##0.00"/>
    <numFmt numFmtId="206" formatCode="&quot;$&quot;* #,##0.00;_(&quot;$&quot;* \(#,##0.00\);_(&quot;$&quot;* &quot;-&quot;??_);_(@_)"/>
    <numFmt numFmtId="207" formatCode="&quot;$&quot;* #,##0.00"/>
    <numFmt numFmtId="208" formatCode="&quot;$&quot;*#\,##0.00"/>
    <numFmt numFmtId="209" formatCode="&quot;$&quot;* #,##0.00;[Red]\(&quot;$&quot;* \(#,##0.00\);"/>
    <numFmt numFmtId="210" formatCode="&quot;$&quot;* #,##0.00;[Red]\(&quot;$&quot;* ##,###.#\);"/>
    <numFmt numFmtId="211" formatCode="&quot;$&quot;* #,##0.00;[Red]&quot;$&quot;* \(#,##0.00\);"/>
    <numFmt numFmtId="212" formatCode="&quot;$&quot;* #,##0.00;[Red]&quot;$&quot;* \(#,##0.00\);_(&quot;$&quot;* &quot;-&quot;??_);_(@_)"/>
    <numFmt numFmtId="213" formatCode="###0;###0"/>
    <numFmt numFmtId="214" formatCode="&quot;$&quot;* #,##0.0;[Red]&quot;$&quot;* \(#,##0.0\);"/>
    <numFmt numFmtId="215" formatCode="&quot;$&quot;* #,##0;[Red]&quot;$&quot;* \(#,##0\);"/>
    <numFmt numFmtId="216" formatCode="_(&quot;$&quot;* #,##0.000_);_(&quot;$&quot;* \(#,##0.000\);_(&quot;$&quot;* &quot;-&quot;???_);_(@_)"/>
    <numFmt numFmtId="217" formatCode="&quot;$&quot;* #,##0.000;[Red]&quot;$&quot;* \(#,##0.000\);"/>
    <numFmt numFmtId="218" formatCode="&quot;$&quot;* #,##0.0000;[Red]&quot;$&quot;* \(#,##0.0000\);"/>
    <numFmt numFmtId="219" formatCode="&quot;$&quot;* #,##0.0"/>
    <numFmt numFmtId="220" formatCode="&quot;$&quot;* #,##0"/>
    <numFmt numFmtId="221" formatCode="_(* #,##0.0000_);_(* \(#,##0.0000\);_(* &quot;-&quot;????_);_(@_)"/>
  </numFmts>
  <fonts count="44">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8"/>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8"/>
      <color indexed="12"/>
      <name val="Arial"/>
      <family val="2"/>
    </font>
    <font>
      <sz val="10"/>
      <color indexed="62"/>
      <name val="Arial"/>
      <family val="2"/>
    </font>
    <font>
      <sz val="10"/>
      <color indexed="52"/>
      <name val="Arial"/>
      <family val="2"/>
    </font>
    <font>
      <sz val="10"/>
      <color indexed="60"/>
      <name val="Arial"/>
      <family val="2"/>
    </font>
    <font>
      <sz val="10"/>
      <name val="Univers (W1)"/>
      <family val="0"/>
    </font>
    <font>
      <b/>
      <sz val="10"/>
      <color indexed="63"/>
      <name val="Arial"/>
      <family val="2"/>
    </font>
    <font>
      <b/>
      <sz val="18"/>
      <color indexed="56"/>
      <name val="Cambria"/>
      <family val="2"/>
    </font>
    <font>
      <b/>
      <sz val="10"/>
      <color indexed="8"/>
      <name val="Arial"/>
      <family val="2"/>
    </font>
    <font>
      <sz val="10"/>
      <color indexed="10"/>
      <name val="Arial"/>
      <family val="2"/>
    </font>
    <font>
      <sz val="12"/>
      <name val="Arial"/>
      <family val="2"/>
    </font>
    <font>
      <b/>
      <sz val="12"/>
      <name val="Arial"/>
      <family val="2"/>
    </font>
    <font>
      <b/>
      <i/>
      <sz val="12"/>
      <name val="Arial"/>
      <family val="2"/>
    </font>
    <font>
      <sz val="9"/>
      <name val="Tahoma"/>
      <family val="2"/>
    </font>
    <font>
      <b/>
      <sz val="9"/>
      <name val="Tahoma"/>
      <family val="2"/>
    </font>
    <font>
      <sz val="12"/>
      <name val="Univers (W1)"/>
      <family val="0"/>
    </font>
    <font>
      <i/>
      <sz val="12"/>
      <name val="Arial"/>
      <family val="2"/>
    </font>
    <font>
      <strike/>
      <sz val="12"/>
      <name val="Arial"/>
      <family val="2"/>
    </font>
    <font>
      <b/>
      <strike/>
      <sz val="12"/>
      <name val="Arial"/>
      <family val="2"/>
    </font>
    <font>
      <b/>
      <sz val="18"/>
      <name val="Arial"/>
      <family val="2"/>
    </font>
    <font>
      <b/>
      <sz val="24"/>
      <name val="Arial"/>
      <family val="2"/>
    </font>
    <font>
      <sz val="12"/>
      <name val="Cambria"/>
      <family val="1"/>
    </font>
    <font>
      <strike/>
      <sz val="12"/>
      <name val="Cambria"/>
      <family val="1"/>
    </font>
    <font>
      <b/>
      <strike/>
      <sz val="12"/>
      <name val="Cambria"/>
      <family val="1"/>
    </font>
    <font>
      <sz val="10"/>
      <color indexed="8"/>
      <name val="Times New Roman"/>
      <family val="1"/>
    </font>
    <font>
      <sz val="12"/>
      <color indexed="56"/>
      <name val="Arial"/>
      <family val="2"/>
    </font>
    <font>
      <strike/>
      <sz val="12"/>
      <color indexed="10"/>
      <name val="Cambria"/>
      <family val="1"/>
    </font>
    <font>
      <b/>
      <strike/>
      <sz val="12"/>
      <color indexed="10"/>
      <name val="Cambria"/>
      <family val="1"/>
    </font>
    <font>
      <sz val="10"/>
      <color rgb="FF000000"/>
      <name val="Times New Roman"/>
      <family val="1"/>
    </font>
    <font>
      <sz val="12"/>
      <color theme="3"/>
      <name val="Arial"/>
      <family val="2"/>
    </font>
    <font>
      <strike/>
      <sz val="12"/>
      <color rgb="FFFF0000"/>
      <name val="Cambria"/>
      <family val="1"/>
    </font>
    <font>
      <b/>
      <strike/>
      <sz val="12"/>
      <color rgb="FFFF0000"/>
      <name val="Cambria"/>
      <family val="1"/>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00"/>
        <bgColor indexed="64"/>
      </patternFill>
    </fill>
    <fill>
      <patternFill patternType="solid">
        <fgColor theme="9" tint="0.5999900102615356"/>
        <bgColor indexed="64"/>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thin"/>
      <right style="thin"/>
      <top style="thin"/>
      <bottom style="medium"/>
    </border>
    <border>
      <left>
        <color indexed="63"/>
      </left>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medium"/>
    </border>
    <border>
      <left style="medium"/>
      <right>
        <color indexed="63"/>
      </right>
      <top style="thin"/>
      <bottom style="thin"/>
    </border>
    <border>
      <left style="medium"/>
      <right style="thin"/>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medium"/>
      <right style="thin"/>
      <top>
        <color indexed="63"/>
      </top>
      <bottom style="thin"/>
    </border>
    <border>
      <left>
        <color indexed="63"/>
      </left>
      <right style="medium"/>
      <top style="thin"/>
      <bottom style="thin"/>
    </border>
    <border>
      <left style="thin"/>
      <right>
        <color indexed="63"/>
      </right>
      <top style="medium"/>
      <bottom style="thin"/>
    </border>
    <border>
      <left style="thin"/>
      <right style="thin"/>
      <top style="medium"/>
      <bottom style="thin"/>
    </border>
    <border>
      <left style="thin"/>
      <right>
        <color indexed="63"/>
      </right>
      <top>
        <color indexed="63"/>
      </top>
      <bottom style="thin"/>
    </border>
    <border>
      <left style="thin"/>
      <right style="thin"/>
      <top>
        <color indexed="63"/>
      </top>
      <bottom>
        <color indexed="63"/>
      </bottom>
    </border>
    <border>
      <left style="medium"/>
      <right style="thin"/>
      <top style="thin"/>
      <bottom>
        <color indexed="63"/>
      </bottom>
    </border>
    <border>
      <left>
        <color indexed="63"/>
      </left>
      <right style="medium"/>
      <top style="medium"/>
      <bottom style="thin"/>
    </border>
    <border>
      <left style="thin"/>
      <right style="medium"/>
      <top style="thin"/>
      <bottom style="thin"/>
    </border>
    <border>
      <left style="thin"/>
      <right style="medium"/>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color indexed="63"/>
      </bottom>
    </border>
  </borders>
  <cellStyleXfs count="68">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39" fillId="0" borderId="0">
      <alignment/>
      <protection/>
    </xf>
    <xf numFmtId="0" fontId="39" fillId="0" borderId="0">
      <alignment/>
      <protection/>
    </xf>
    <xf numFmtId="0" fontId="16" fillId="0" borderId="0">
      <alignment/>
      <protection/>
    </xf>
    <xf numFmtId="0" fontId="1"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411">
    <xf numFmtId="0" fontId="0" fillId="0" borderId="0" xfId="0" applyAlignment="1">
      <alignment/>
    </xf>
    <xf numFmtId="0" fontId="21" fillId="0" borderId="10" xfId="0" applyFont="1" applyFill="1" applyBorder="1" applyAlignment="1">
      <alignment/>
    </xf>
    <xf numFmtId="0" fontId="21" fillId="0" borderId="10" xfId="0" applyFont="1" applyFill="1" applyBorder="1" applyAlignment="1">
      <alignment wrapText="1"/>
    </xf>
    <xf numFmtId="0" fontId="21" fillId="0" borderId="10" xfId="0" applyFont="1" applyFill="1" applyBorder="1" applyAlignment="1">
      <alignment horizontal="center"/>
    </xf>
    <xf numFmtId="164" fontId="21" fillId="0" borderId="10" xfId="0" applyNumberFormat="1" applyFont="1" applyFill="1" applyBorder="1" applyAlignment="1">
      <alignment/>
    </xf>
    <xf numFmtId="164" fontId="21" fillId="0" borderId="10" xfId="42" applyNumberFormat="1" applyFont="1" applyFill="1" applyBorder="1" applyAlignment="1" applyProtection="1">
      <alignment horizontal="right" wrapText="1"/>
      <protection locked="0"/>
    </xf>
    <xf numFmtId="0" fontId="21" fillId="0" borderId="10" xfId="61" applyFont="1" applyFill="1" applyBorder="1" applyAlignment="1" applyProtection="1">
      <alignment horizontal="center" wrapText="1"/>
      <protection locked="0"/>
    </xf>
    <xf numFmtId="164" fontId="21" fillId="0" borderId="0" xfId="0" applyNumberFormat="1" applyFont="1" applyFill="1" applyBorder="1" applyAlignment="1">
      <alignment/>
    </xf>
    <xf numFmtId="0" fontId="21" fillId="0" borderId="0" xfId="0" applyFont="1" applyFill="1" applyBorder="1" applyAlignment="1">
      <alignment/>
    </xf>
    <xf numFmtId="0" fontId="22" fillId="0" borderId="11" xfId="6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0" fontId="21" fillId="0" borderId="0" xfId="0" applyFont="1" applyFill="1" applyAlignment="1">
      <alignment/>
    </xf>
    <xf numFmtId="0" fontId="21" fillId="0" borderId="12" xfId="0" applyFont="1" applyFill="1" applyBorder="1" applyAlignment="1">
      <alignment/>
    </xf>
    <xf numFmtId="0" fontId="21" fillId="0" borderId="0" xfId="0" applyFont="1" applyFill="1" applyBorder="1" applyAlignment="1">
      <alignment horizontal="center"/>
    </xf>
    <xf numFmtId="0" fontId="21" fillId="0" borderId="10" xfId="61" applyFont="1" applyFill="1" applyBorder="1" applyAlignment="1" applyProtection="1">
      <alignment horizontal="center" vertical="center" wrapText="1"/>
      <protection locked="0"/>
    </xf>
    <xf numFmtId="0" fontId="21" fillId="0" borderId="13" xfId="61" applyFont="1" applyFill="1" applyBorder="1" applyAlignment="1" applyProtection="1">
      <alignment horizontal="center" wrapText="1"/>
      <protection locked="0"/>
    </xf>
    <xf numFmtId="0" fontId="21" fillId="0" borderId="13" xfId="61" applyFont="1" applyFill="1" applyBorder="1" applyAlignment="1" applyProtection="1">
      <alignment horizontal="center" vertical="center" wrapText="1"/>
      <protection locked="0"/>
    </xf>
    <xf numFmtId="0" fontId="21" fillId="0" borderId="14" xfId="0" applyFont="1" applyFill="1" applyBorder="1" applyAlignment="1">
      <alignment/>
    </xf>
    <xf numFmtId="0" fontId="21" fillId="0" borderId="0" xfId="0" applyFont="1" applyFill="1" applyBorder="1" applyAlignment="1">
      <alignment horizontal="center" vertical="center"/>
    </xf>
    <xf numFmtId="0" fontId="22" fillId="0" borderId="12" xfId="61" applyFont="1" applyFill="1" applyBorder="1" applyAlignment="1">
      <alignment horizontal="center" vertical="center" wrapText="1"/>
      <protection/>
    </xf>
    <xf numFmtId="0" fontId="22" fillId="0" borderId="12" xfId="61" applyFont="1" applyFill="1" applyBorder="1" applyAlignment="1" applyProtection="1">
      <alignment horizontal="center" vertical="center" wrapText="1"/>
      <protection locked="0"/>
    </xf>
    <xf numFmtId="0" fontId="21" fillId="0" borderId="10" xfId="61" applyFont="1" applyFill="1" applyBorder="1" applyAlignment="1" applyProtection="1">
      <alignment wrapText="1"/>
      <protection locked="0"/>
    </xf>
    <xf numFmtId="0" fontId="22" fillId="0" borderId="10" xfId="61" applyFont="1" applyFill="1" applyBorder="1" applyAlignment="1" applyProtection="1">
      <alignment horizontal="center" wrapText="1"/>
      <protection locked="0"/>
    </xf>
    <xf numFmtId="164" fontId="21" fillId="0" borderId="10" xfId="61" applyNumberFormat="1" applyFont="1" applyFill="1" applyBorder="1" applyAlignment="1" applyProtection="1">
      <alignment horizontal="right" wrapText="1"/>
      <protection locked="0"/>
    </xf>
    <xf numFmtId="0" fontId="21" fillId="0" borderId="10" xfId="0" applyFont="1" applyFill="1" applyBorder="1" applyAlignment="1">
      <alignment vertical="center" wrapText="1"/>
    </xf>
    <xf numFmtId="0" fontId="22" fillId="0" borderId="13" xfId="61" applyFont="1" applyFill="1" applyBorder="1" applyAlignment="1" applyProtection="1">
      <alignment horizontal="center" vertical="center" wrapText="1"/>
      <protection locked="0"/>
    </xf>
    <xf numFmtId="0" fontId="21" fillId="0" borderId="15" xfId="61" applyFont="1" applyFill="1" applyBorder="1" applyAlignment="1" applyProtection="1">
      <alignment wrapText="1"/>
      <protection locked="0"/>
    </xf>
    <xf numFmtId="0" fontId="21" fillId="0" borderId="15" xfId="61" applyFont="1" applyFill="1" applyBorder="1" applyAlignment="1" applyProtection="1">
      <alignment horizontal="center" wrapText="1"/>
      <protection locked="0"/>
    </xf>
    <xf numFmtId="0" fontId="21" fillId="0" borderId="15" xfId="61" applyFont="1" applyFill="1" applyBorder="1" applyAlignment="1" applyProtection="1">
      <alignment horizontal="center" vertical="center" wrapText="1"/>
      <protection locked="0"/>
    </xf>
    <xf numFmtId="0" fontId="21" fillId="0" borderId="16" xfId="61" applyFont="1" applyFill="1" applyBorder="1" applyAlignment="1" applyProtection="1">
      <alignment wrapText="1"/>
      <protection locked="0"/>
    </xf>
    <xf numFmtId="0" fontId="21" fillId="0" borderId="16" xfId="61" applyFont="1" applyFill="1" applyBorder="1" applyAlignment="1" applyProtection="1">
      <alignment horizontal="center" wrapText="1"/>
      <protection locked="0"/>
    </xf>
    <xf numFmtId="0" fontId="21" fillId="0" borderId="16" xfId="61" applyFont="1" applyFill="1" applyBorder="1" applyAlignment="1" applyProtection="1">
      <alignment horizontal="center" vertical="center" wrapText="1"/>
      <protection locked="0"/>
    </xf>
    <xf numFmtId="164" fontId="22" fillId="0" borderId="16" xfId="61" applyNumberFormat="1" applyFont="1" applyFill="1" applyBorder="1" applyAlignment="1" applyProtection="1">
      <alignment horizontal="right" wrapText="1"/>
      <protection locked="0"/>
    </xf>
    <xf numFmtId="0" fontId="21" fillId="0" borderId="10" xfId="61" applyFont="1" applyFill="1" applyBorder="1" applyAlignment="1">
      <alignment wrapText="1"/>
      <protection/>
    </xf>
    <xf numFmtId="0" fontId="21" fillId="0" borderId="10" xfId="61" applyFont="1" applyFill="1" applyBorder="1" applyAlignment="1">
      <alignment/>
      <protection/>
    </xf>
    <xf numFmtId="164" fontId="21" fillId="0" borderId="10" xfId="61" applyNumberFormat="1" applyFont="1" applyFill="1" applyBorder="1" applyAlignment="1">
      <alignment/>
      <protection/>
    </xf>
    <xf numFmtId="164" fontId="22" fillId="0" borderId="10" xfId="61" applyNumberFormat="1" applyFont="1" applyFill="1" applyBorder="1" applyAlignment="1" applyProtection="1">
      <alignment horizontal="right" wrapText="1"/>
      <protection locked="0"/>
    </xf>
    <xf numFmtId="164" fontId="22" fillId="0" borderId="10" xfId="42" applyNumberFormat="1" applyFont="1" applyFill="1" applyBorder="1" applyAlignment="1" applyProtection="1">
      <alignment horizontal="right" wrapText="1"/>
      <protection locked="0"/>
    </xf>
    <xf numFmtId="164" fontId="21" fillId="0" borderId="16" xfId="61" applyNumberFormat="1" applyFont="1" applyFill="1" applyBorder="1" applyAlignment="1" applyProtection="1">
      <alignment horizontal="right" wrapText="1"/>
      <protection locked="0"/>
    </xf>
    <xf numFmtId="0" fontId="22" fillId="0" borderId="10" xfId="6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21" fillId="0" borderId="0" xfId="61" applyFont="1" applyFill="1" applyBorder="1" applyAlignment="1">
      <alignment/>
      <protection/>
    </xf>
    <xf numFmtId="0" fontId="21" fillId="0" borderId="16" xfId="0" applyFont="1" applyFill="1" applyBorder="1" applyAlignment="1" applyProtection="1">
      <alignment wrapText="1"/>
      <protection locked="0"/>
    </xf>
    <xf numFmtId="164" fontId="21" fillId="0" borderId="16" xfId="42" applyNumberFormat="1" applyFont="1" applyFill="1" applyBorder="1" applyAlignment="1" applyProtection="1">
      <alignment horizontal="right" wrapText="1"/>
      <protection locked="0"/>
    </xf>
    <xf numFmtId="0" fontId="22" fillId="0" borderId="17" xfId="61" applyFont="1" applyFill="1" applyBorder="1" applyAlignment="1" applyProtection="1">
      <alignment horizontal="center" vertical="center" wrapText="1"/>
      <protection locked="0"/>
    </xf>
    <xf numFmtId="0" fontId="21" fillId="0" borderId="16" xfId="61" applyFont="1" applyFill="1" applyBorder="1" applyAlignment="1">
      <alignment/>
      <protection/>
    </xf>
    <xf numFmtId="0" fontId="27" fillId="0" borderId="0" xfId="0" applyFont="1" applyFill="1" applyAlignment="1">
      <alignment/>
    </xf>
    <xf numFmtId="0" fontId="27" fillId="0" borderId="10" xfId="0" applyFont="1" applyFill="1" applyBorder="1" applyAlignment="1">
      <alignment/>
    </xf>
    <xf numFmtId="164" fontId="22" fillId="0" borderId="10" xfId="61" applyNumberFormat="1" applyFont="1" applyFill="1" applyBorder="1" applyAlignment="1" applyProtection="1">
      <alignment horizontal="center" wrapText="1"/>
      <protection locked="0"/>
    </xf>
    <xf numFmtId="164" fontId="23" fillId="0" borderId="10" xfId="0" applyNumberFormat="1" applyFont="1" applyFill="1" applyBorder="1" applyAlignment="1">
      <alignment vertical="center"/>
    </xf>
    <xf numFmtId="0" fontId="21" fillId="0" borderId="0" xfId="0" applyFont="1" applyFill="1" applyBorder="1" applyAlignment="1">
      <alignment/>
    </xf>
    <xf numFmtId="0" fontId="27" fillId="0" borderId="0" xfId="0" applyFont="1" applyFill="1" applyAlignment="1">
      <alignment/>
    </xf>
    <xf numFmtId="0" fontId="22" fillId="0" borderId="18" xfId="61" applyFont="1" applyFill="1" applyBorder="1" applyAlignment="1" applyProtection="1">
      <alignment horizontal="center" vertical="center" wrapText="1"/>
      <protection locked="0"/>
    </xf>
    <xf numFmtId="0" fontId="21" fillId="0" borderId="10" xfId="61" applyFont="1" applyFill="1" applyBorder="1" applyAlignment="1" applyProtection="1">
      <alignment horizontal="left" wrapText="1"/>
      <protection locked="0"/>
    </xf>
    <xf numFmtId="0" fontId="22" fillId="0" borderId="15" xfId="61" applyFont="1" applyFill="1" applyBorder="1" applyAlignment="1" applyProtection="1">
      <alignment horizontal="center" vertical="center" wrapText="1"/>
      <protection locked="0"/>
    </xf>
    <xf numFmtId="164" fontId="22" fillId="0" borderId="15" xfId="61" applyNumberFormat="1" applyFont="1" applyFill="1" applyBorder="1" applyAlignment="1" applyProtection="1">
      <alignment horizontal="right" wrapText="1"/>
      <protection locked="0"/>
    </xf>
    <xf numFmtId="164" fontId="22" fillId="0" borderId="15" xfId="61" applyNumberFormat="1" applyFont="1" applyFill="1" applyBorder="1" applyAlignment="1" applyProtection="1">
      <alignment horizontal="center" vertical="center" wrapText="1"/>
      <protection locked="0"/>
    </xf>
    <xf numFmtId="0" fontId="21" fillId="0" borderId="13" xfId="61" applyFont="1" applyFill="1" applyBorder="1" applyAlignment="1" applyProtection="1">
      <alignment wrapText="1"/>
      <protection locked="0"/>
    </xf>
    <xf numFmtId="164" fontId="22" fillId="0" borderId="13" xfId="61" applyNumberFormat="1" applyFont="1" applyFill="1" applyBorder="1" applyAlignment="1" applyProtection="1">
      <alignment horizontal="right" wrapText="1"/>
      <protection locked="0"/>
    </xf>
    <xf numFmtId="164" fontId="22" fillId="0" borderId="13" xfId="42" applyNumberFormat="1" applyFont="1" applyFill="1" applyBorder="1" applyAlignment="1" applyProtection="1">
      <alignment horizontal="right" wrapText="1"/>
      <protection locked="0"/>
    </xf>
    <xf numFmtId="164" fontId="21" fillId="0" borderId="0" xfId="0" applyNumberFormat="1" applyFont="1" applyFill="1" applyAlignment="1">
      <alignment/>
    </xf>
    <xf numFmtId="0" fontId="27" fillId="0" borderId="10" xfId="0" applyFont="1" applyFill="1" applyBorder="1" applyAlignment="1">
      <alignment/>
    </xf>
    <xf numFmtId="0" fontId="22" fillId="0" borderId="19" xfId="61" applyFont="1" applyFill="1" applyBorder="1" applyAlignment="1" applyProtection="1">
      <alignment horizontal="center" vertical="center" wrapText="1"/>
      <protection locked="0"/>
    </xf>
    <xf numFmtId="0" fontId="21" fillId="0" borderId="20" xfId="61" applyFont="1" applyFill="1" applyBorder="1" applyAlignment="1" applyProtection="1">
      <alignment wrapText="1"/>
      <protection locked="0"/>
    </xf>
    <xf numFmtId="0" fontId="21" fillId="0" borderId="20" xfId="61" applyFont="1" applyFill="1" applyBorder="1" applyAlignment="1" applyProtection="1">
      <alignment horizontal="center" wrapText="1"/>
      <protection locked="0"/>
    </xf>
    <xf numFmtId="0" fontId="21" fillId="0" borderId="20" xfId="61" applyFont="1" applyFill="1" applyBorder="1" applyAlignment="1" applyProtection="1">
      <alignment horizontal="center" vertical="center" wrapText="1"/>
      <protection locked="0"/>
    </xf>
    <xf numFmtId="164" fontId="22" fillId="0" borderId="20" xfId="61" applyNumberFormat="1" applyFont="1" applyFill="1" applyBorder="1" applyAlignment="1" applyProtection="1">
      <alignment horizontal="right" wrapText="1"/>
      <protection locked="0"/>
    </xf>
    <xf numFmtId="0" fontId="21" fillId="0" borderId="21" xfId="0" applyFont="1" applyFill="1" applyBorder="1" applyAlignment="1">
      <alignment/>
    </xf>
    <xf numFmtId="0" fontId="21" fillId="0" borderId="15" xfId="0" applyFont="1" applyFill="1" applyBorder="1" applyAlignment="1">
      <alignment/>
    </xf>
    <xf numFmtId="0" fontId="22" fillId="0" borderId="12" xfId="0" applyFont="1" applyFill="1" applyBorder="1" applyAlignment="1">
      <alignment horizont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wrapText="1"/>
    </xf>
    <xf numFmtId="0" fontId="22" fillId="0" borderId="0" xfId="0" applyFont="1" applyFill="1" applyAlignment="1">
      <alignment horizontal="center" vertical="center" wrapText="1"/>
    </xf>
    <xf numFmtId="0" fontId="21" fillId="0" borderId="0" xfId="0" applyFont="1" applyFill="1" applyAlignment="1">
      <alignment horizontal="center"/>
    </xf>
    <xf numFmtId="0" fontId="21" fillId="0" borderId="0" xfId="0" applyFont="1" applyFill="1" applyAlignment="1">
      <alignment horizontal="center" vertical="center"/>
    </xf>
    <xf numFmtId="0" fontId="22" fillId="24" borderId="22" xfId="61" applyFont="1" applyFill="1" applyBorder="1" applyAlignment="1" applyProtection="1">
      <alignment horizontal="center" wrapText="1"/>
      <protection locked="0"/>
    </xf>
    <xf numFmtId="0" fontId="21" fillId="0" borderId="23" xfId="0" applyFont="1" applyFill="1" applyBorder="1" applyAlignment="1">
      <alignment/>
    </xf>
    <xf numFmtId="0" fontId="22" fillId="0" borderId="23" xfId="61" applyFont="1" applyFill="1" applyBorder="1" applyAlignment="1" applyProtection="1">
      <alignment horizontal="center" wrapText="1"/>
      <protection locked="0"/>
    </xf>
    <xf numFmtId="0" fontId="22" fillId="0" borderId="24" xfId="61" applyFont="1" applyFill="1" applyBorder="1" applyAlignment="1" applyProtection="1">
      <alignment horizontal="center" wrapText="1"/>
      <protection locked="0"/>
    </xf>
    <xf numFmtId="0" fontId="21" fillId="0" borderId="23" xfId="61" applyFont="1" applyFill="1" applyBorder="1" applyAlignment="1" applyProtection="1">
      <alignment horizontal="center" wrapText="1"/>
      <protection locked="0"/>
    </xf>
    <xf numFmtId="0" fontId="22" fillId="0" borderId="25" xfId="61" applyFont="1" applyFill="1" applyBorder="1" applyAlignment="1" applyProtection="1">
      <alignment horizontal="center" wrapText="1"/>
      <protection locked="0"/>
    </xf>
    <xf numFmtId="0" fontId="21" fillId="0" borderId="17" xfId="61" applyFont="1" applyFill="1" applyBorder="1" applyAlignment="1">
      <alignment horizontal="left" wrapText="1"/>
      <protection/>
    </xf>
    <xf numFmtId="0" fontId="21" fillId="0" borderId="16" xfId="61" applyFont="1" applyFill="1" applyBorder="1" applyAlignment="1">
      <alignment horizontal="center" wrapText="1"/>
      <protection/>
    </xf>
    <xf numFmtId="0" fontId="21" fillId="0" borderId="16" xfId="61" applyFont="1" applyFill="1" applyBorder="1" applyAlignment="1">
      <alignment horizontal="center" vertical="center"/>
      <protection/>
    </xf>
    <xf numFmtId="0" fontId="21" fillId="0" borderId="16" xfId="61" applyFont="1" applyFill="1" applyBorder="1" applyAlignment="1">
      <alignment horizontal="center"/>
      <protection/>
    </xf>
    <xf numFmtId="164" fontId="21" fillId="0" borderId="16" xfId="61" applyNumberFormat="1" applyFont="1" applyFill="1" applyBorder="1" applyAlignment="1">
      <alignment/>
      <protection/>
    </xf>
    <xf numFmtId="0" fontId="22" fillId="25" borderId="26" xfId="61" applyFont="1" applyFill="1" applyBorder="1" applyAlignment="1" applyProtection="1">
      <alignment horizontal="center" wrapText="1"/>
      <protection locked="0"/>
    </xf>
    <xf numFmtId="0" fontId="22" fillId="25" borderId="22" xfId="61" applyFont="1" applyFill="1" applyBorder="1" applyAlignment="1" applyProtection="1">
      <alignment horizontal="center" wrapText="1"/>
      <protection locked="0"/>
    </xf>
    <xf numFmtId="0" fontId="22" fillId="25" borderId="22" xfId="0" applyFont="1" applyFill="1" applyBorder="1" applyAlignment="1">
      <alignment horizontal="center" vertical="center"/>
    </xf>
    <xf numFmtId="0" fontId="23" fillId="0" borderId="0" xfId="61" applyFont="1" applyFill="1" applyBorder="1" applyAlignment="1" applyProtection="1">
      <alignment horizontal="left" vertical="center" wrapText="1"/>
      <protection locked="0"/>
    </xf>
    <xf numFmtId="164" fontId="21" fillId="0" borderId="10" xfId="61" applyNumberFormat="1" applyFont="1" applyFill="1" applyBorder="1" applyAlignment="1" applyProtection="1">
      <alignment horizontal="center" wrapText="1"/>
      <protection locked="0"/>
    </xf>
    <xf numFmtId="16" fontId="22" fillId="0" borderId="23" xfId="61" applyNumberFormat="1" applyFont="1" applyFill="1" applyBorder="1" applyAlignment="1" applyProtection="1">
      <alignment horizontal="center" wrapText="1"/>
      <protection locked="0"/>
    </xf>
    <xf numFmtId="0" fontId="22" fillId="0" borderId="10" xfId="0" applyFont="1" applyFill="1" applyBorder="1" applyAlignment="1">
      <alignment horizontal="center"/>
    </xf>
    <xf numFmtId="164" fontId="21" fillId="0" borderId="27" xfId="42" applyNumberFormat="1" applyFont="1" applyFill="1" applyBorder="1" applyAlignment="1" applyProtection="1">
      <alignment horizontal="right" wrapText="1"/>
      <protection locked="0"/>
    </xf>
    <xf numFmtId="164" fontId="21" fillId="0" borderId="28" xfId="42" applyNumberFormat="1" applyFont="1" applyFill="1" applyBorder="1" applyAlignment="1" applyProtection="1">
      <alignment horizontal="right" wrapText="1"/>
      <protection locked="0"/>
    </xf>
    <xf numFmtId="164" fontId="22" fillId="0" borderId="29" xfId="61" applyNumberFormat="1" applyFont="1" applyFill="1" applyBorder="1" applyAlignment="1" applyProtection="1">
      <alignment horizontal="right" wrapText="1"/>
      <protection locked="0"/>
    </xf>
    <xf numFmtId="164" fontId="22" fillId="0" borderId="10" xfId="61" applyNumberFormat="1" applyFont="1" applyFill="1" applyBorder="1" applyAlignment="1" applyProtection="1">
      <alignment horizontal="center" vertical="center" wrapText="1"/>
      <protection locked="0"/>
    </xf>
    <xf numFmtId="0" fontId="22" fillId="0" borderId="22" xfId="61" applyFont="1" applyFill="1" applyBorder="1" applyAlignment="1" applyProtection="1">
      <alignment horizontal="center" wrapText="1"/>
      <protection locked="0"/>
    </xf>
    <xf numFmtId="164" fontId="21" fillId="0" borderId="12" xfId="0" applyNumberFormat="1" applyFont="1" applyFill="1" applyBorder="1" applyAlignment="1">
      <alignment/>
    </xf>
    <xf numFmtId="0" fontId="22" fillId="25" borderId="27" xfId="61" applyFont="1" applyFill="1" applyBorder="1" applyAlignment="1">
      <alignment vertical="top" wrapText="1"/>
      <protection/>
    </xf>
    <xf numFmtId="0" fontId="22" fillId="25" borderId="11" xfId="61" applyFont="1" applyFill="1" applyBorder="1" applyAlignment="1">
      <alignment vertical="top" wrapText="1"/>
      <protection/>
    </xf>
    <xf numFmtId="0" fontId="22" fillId="25" borderId="12" xfId="61" applyFont="1" applyFill="1" applyBorder="1" applyAlignment="1">
      <alignment vertical="top" wrapText="1"/>
      <protection/>
    </xf>
    <xf numFmtId="0" fontId="22" fillId="25" borderId="12" xfId="61" applyFont="1" applyFill="1" applyBorder="1" applyAlignment="1">
      <alignment horizontal="center" vertical="center" wrapText="1"/>
      <protection/>
    </xf>
    <xf numFmtId="0" fontId="22" fillId="0" borderId="27" xfId="61" applyFont="1" applyFill="1" applyBorder="1" applyAlignment="1">
      <alignment vertical="top" wrapText="1"/>
      <protection/>
    </xf>
    <xf numFmtId="0" fontId="22" fillId="0" borderId="11" xfId="61" applyFont="1" applyFill="1" applyBorder="1" applyAlignment="1">
      <alignment vertical="top" wrapText="1"/>
      <protection/>
    </xf>
    <xf numFmtId="0" fontId="21" fillId="0" borderId="12" xfId="61" applyFont="1" applyFill="1" applyBorder="1" applyAlignment="1">
      <alignment horizontal="left" vertical="center" wrapText="1"/>
      <protection/>
    </xf>
    <xf numFmtId="164" fontId="21" fillId="0" borderId="12" xfId="42" applyNumberFormat="1" applyFont="1" applyFill="1" applyBorder="1" applyAlignment="1" applyProtection="1">
      <alignment horizontal="center" vertical="center" wrapText="1"/>
      <protection locked="0"/>
    </xf>
    <xf numFmtId="164" fontId="22" fillId="25" borderId="12" xfId="42" applyNumberFormat="1" applyFont="1" applyFill="1" applyBorder="1" applyAlignment="1" applyProtection="1">
      <alignment horizontal="center" wrapText="1"/>
      <protection locked="0"/>
    </xf>
    <xf numFmtId="164" fontId="22" fillId="0" borderId="12" xfId="61" applyNumberFormat="1" applyFont="1" applyFill="1" applyBorder="1" applyAlignment="1">
      <alignment/>
      <protection/>
    </xf>
    <xf numFmtId="164" fontId="22" fillId="0" borderId="0" xfId="61" applyNumberFormat="1" applyFont="1" applyFill="1" applyBorder="1" applyAlignment="1">
      <alignment/>
      <protection/>
    </xf>
    <xf numFmtId="164" fontId="22" fillId="0" borderId="0" xfId="42" applyNumberFormat="1" applyFont="1" applyFill="1" applyBorder="1" applyAlignment="1" applyProtection="1">
      <alignment horizontal="right" wrapText="1"/>
      <protection locked="0"/>
    </xf>
    <xf numFmtId="0" fontId="22" fillId="0" borderId="30" xfId="61" applyFont="1" applyFill="1" applyBorder="1" applyAlignment="1" applyProtection="1">
      <alignment horizontal="center" wrapText="1"/>
      <protection locked="0"/>
    </xf>
    <xf numFmtId="164" fontId="40" fillId="0" borderId="10" xfId="61" applyNumberFormat="1" applyFont="1" applyFill="1" applyBorder="1" applyAlignment="1" applyProtection="1">
      <alignment horizontal="right" wrapText="1"/>
      <protection locked="0"/>
    </xf>
    <xf numFmtId="0" fontId="21" fillId="0" borderId="17" xfId="61" applyFont="1" applyFill="1" applyBorder="1" applyAlignment="1" applyProtection="1">
      <alignment horizontal="left" vertical="center" wrapText="1"/>
      <protection locked="0"/>
    </xf>
    <xf numFmtId="0" fontId="21" fillId="0" borderId="16" xfId="61" applyFont="1" applyFill="1" applyBorder="1" applyAlignment="1">
      <alignment wrapText="1"/>
      <protection/>
    </xf>
    <xf numFmtId="164" fontId="21" fillId="0" borderId="16" xfId="0" applyNumberFormat="1" applyFont="1" applyFill="1" applyBorder="1" applyAlignment="1">
      <alignment/>
    </xf>
    <xf numFmtId="5" fontId="21" fillId="0" borderId="10" xfId="45" applyNumberFormat="1" applyFont="1" applyFill="1" applyBorder="1" applyAlignment="1">
      <alignment horizontal="right"/>
    </xf>
    <xf numFmtId="5" fontId="21" fillId="0" borderId="10" xfId="45" applyNumberFormat="1" applyFont="1" applyFill="1" applyBorder="1" applyAlignment="1">
      <alignment/>
    </xf>
    <xf numFmtId="3" fontId="21" fillId="0" borderId="16" xfId="61" applyNumberFormat="1" applyFont="1" applyFill="1" applyBorder="1" applyAlignment="1" applyProtection="1">
      <alignment horizontal="center" vertical="center" wrapText="1"/>
      <protection locked="0"/>
    </xf>
    <xf numFmtId="164" fontId="21" fillId="0" borderId="16" xfId="0" applyNumberFormat="1" applyFont="1" applyFill="1" applyBorder="1" applyAlignment="1" applyProtection="1">
      <alignment wrapText="1"/>
      <protection locked="0"/>
    </xf>
    <xf numFmtId="0" fontId="21" fillId="0" borderId="10" xfId="61" applyFont="1" applyFill="1" applyBorder="1" applyAlignment="1" applyProtection="1">
      <alignment horizontal="left" vertical="center" wrapText="1"/>
      <protection locked="0"/>
    </xf>
    <xf numFmtId="0" fontId="21" fillId="0" borderId="10" xfId="61" applyFont="1" applyFill="1" applyBorder="1" applyAlignment="1">
      <alignment horizontal="left" wrapText="1"/>
      <protection/>
    </xf>
    <xf numFmtId="0" fontId="21" fillId="0" borderId="10" xfId="61" applyFont="1" applyFill="1" applyBorder="1" applyAlignment="1">
      <alignment horizontal="center" vertical="center"/>
      <protection/>
    </xf>
    <xf numFmtId="0" fontId="21" fillId="0" borderId="10" xfId="61" applyFont="1" applyFill="1" applyBorder="1" applyAlignment="1">
      <alignment horizontal="center" wrapText="1"/>
      <protection/>
    </xf>
    <xf numFmtId="0" fontId="21" fillId="0" borderId="10" xfId="61" applyFont="1" applyFill="1" applyBorder="1" applyAlignment="1">
      <alignment horizontal="center"/>
      <protection/>
    </xf>
    <xf numFmtId="0" fontId="21" fillId="0" borderId="10" xfId="0" applyFont="1" applyFill="1" applyBorder="1" applyAlignment="1" applyProtection="1">
      <alignment wrapText="1"/>
      <protection locked="0"/>
    </xf>
    <xf numFmtId="0" fontId="28" fillId="0" borderId="17" xfId="61" applyFont="1" applyFill="1" applyBorder="1" applyAlignment="1" applyProtection="1">
      <alignment horizontal="center" vertical="center" wrapText="1"/>
      <protection locked="0"/>
    </xf>
    <xf numFmtId="0" fontId="28" fillId="0" borderId="16" xfId="61" applyFont="1" applyFill="1" applyBorder="1" applyAlignment="1" applyProtection="1">
      <alignment wrapText="1"/>
      <protection locked="0"/>
    </xf>
    <xf numFmtId="0" fontId="28" fillId="0" borderId="16" xfId="61" applyFont="1" applyFill="1" applyBorder="1" applyAlignment="1" applyProtection="1">
      <alignment horizontal="center" wrapText="1"/>
      <protection locked="0"/>
    </xf>
    <xf numFmtId="0" fontId="28" fillId="0" borderId="16" xfId="61" applyFont="1" applyFill="1" applyBorder="1" applyAlignment="1" applyProtection="1">
      <alignment horizontal="center" vertical="center" wrapText="1"/>
      <protection locked="0"/>
    </xf>
    <xf numFmtId="0" fontId="22" fillId="0" borderId="21" xfId="61" applyFont="1" applyFill="1" applyBorder="1" applyAlignment="1" applyProtection="1">
      <alignment horizontal="center" vertical="center" wrapText="1"/>
      <protection locked="0"/>
    </xf>
    <xf numFmtId="0" fontId="26" fillId="0" borderId="10" xfId="61" applyFont="1" applyFill="1" applyBorder="1" applyAlignment="1" applyProtection="1">
      <alignment wrapText="1"/>
      <protection locked="0"/>
    </xf>
    <xf numFmtId="0" fontId="26" fillId="0" borderId="10" xfId="61" applyFont="1" applyFill="1" applyBorder="1" applyAlignment="1" applyProtection="1">
      <alignment horizontal="center" wrapText="1"/>
      <protection locked="0"/>
    </xf>
    <xf numFmtId="0" fontId="22" fillId="0" borderId="27" xfId="61" applyFont="1" applyFill="1" applyBorder="1" applyAlignment="1" applyProtection="1">
      <alignment horizontal="center" wrapText="1"/>
      <protection locked="0"/>
    </xf>
    <xf numFmtId="0" fontId="22" fillId="0" borderId="16" xfId="61" applyFont="1" applyFill="1" applyBorder="1" applyAlignment="1" applyProtection="1">
      <alignment horizontal="center" wrapText="1"/>
      <protection locked="0"/>
    </xf>
    <xf numFmtId="0" fontId="22" fillId="0" borderId="15" xfId="61" applyFont="1" applyFill="1" applyBorder="1" applyAlignment="1" applyProtection="1">
      <alignment horizontal="center" wrapText="1"/>
      <protection locked="0"/>
    </xf>
    <xf numFmtId="164" fontId="22" fillId="0" borderId="12" xfId="61" applyNumberFormat="1" applyFont="1" applyFill="1" applyBorder="1" applyAlignment="1" applyProtection="1">
      <alignment horizontal="center" vertical="center" wrapText="1"/>
      <protection locked="0"/>
    </xf>
    <xf numFmtId="164" fontId="22" fillId="0" borderId="12" xfId="61" applyNumberFormat="1" applyFont="1" applyFill="1" applyBorder="1" applyAlignment="1" applyProtection="1">
      <alignment horizontal="right" wrapText="1"/>
      <protection locked="0"/>
    </xf>
    <xf numFmtId="164" fontId="21" fillId="0" borderId="12" xfId="42" applyNumberFormat="1" applyFont="1" applyFill="1" applyBorder="1" applyAlignment="1" applyProtection="1">
      <alignment horizontal="right" wrapText="1"/>
      <protection locked="0"/>
    </xf>
    <xf numFmtId="0" fontId="21" fillId="0" borderId="23" xfId="0" applyFont="1" applyFill="1" applyBorder="1" applyAlignment="1">
      <alignment horizontal="center" wrapText="1"/>
    </xf>
    <xf numFmtId="164" fontId="22" fillId="0" borderId="15" xfId="61" applyNumberFormat="1" applyFont="1" applyFill="1" applyBorder="1" applyAlignment="1" applyProtection="1">
      <alignment horizontal="center" wrapText="1"/>
      <protection locked="0"/>
    </xf>
    <xf numFmtId="0" fontId="21" fillId="0" borderId="10" xfId="0" applyFont="1" applyFill="1" applyBorder="1" applyAlignment="1">
      <alignment horizontal="center" wrapText="1"/>
    </xf>
    <xf numFmtId="164" fontId="22" fillId="0" borderId="31" xfId="61" applyNumberFormat="1" applyFont="1" applyFill="1" applyBorder="1" applyAlignment="1" applyProtection="1">
      <alignment horizontal="right" wrapText="1"/>
      <protection locked="0"/>
    </xf>
    <xf numFmtId="164" fontId="22" fillId="0" borderId="31" xfId="42" applyNumberFormat="1" applyFont="1" applyFill="1" applyBorder="1" applyAlignment="1" applyProtection="1">
      <alignment horizontal="right" wrapText="1"/>
      <protection locked="0"/>
    </xf>
    <xf numFmtId="0" fontId="27" fillId="0" borderId="15" xfId="0" applyFont="1" applyFill="1" applyBorder="1" applyAlignment="1">
      <alignment/>
    </xf>
    <xf numFmtId="0" fontId="22" fillId="0" borderId="16" xfId="61" applyFont="1" applyFill="1" applyBorder="1" applyAlignment="1" applyProtection="1">
      <alignment horizontal="center" vertical="center" wrapText="1"/>
      <protection locked="0"/>
    </xf>
    <xf numFmtId="0" fontId="22" fillId="25" borderId="32" xfId="61" applyFont="1" applyFill="1" applyBorder="1" applyAlignment="1" applyProtection="1">
      <alignment horizontal="center" vertical="center" wrapText="1"/>
      <protection locked="0"/>
    </xf>
    <xf numFmtId="0" fontId="21" fillId="25" borderId="33" xfId="61" applyFont="1" applyFill="1" applyBorder="1" applyAlignment="1" applyProtection="1">
      <alignment wrapText="1"/>
      <protection locked="0"/>
    </xf>
    <xf numFmtId="0" fontId="21" fillId="25" borderId="33" xfId="61" applyFont="1" applyFill="1" applyBorder="1" applyAlignment="1" applyProtection="1">
      <alignment horizontal="center" wrapText="1"/>
      <protection locked="0"/>
    </xf>
    <xf numFmtId="0" fontId="21" fillId="25" borderId="33" xfId="61" applyFont="1" applyFill="1" applyBorder="1" applyAlignment="1" applyProtection="1">
      <alignment horizontal="center" vertical="center" wrapText="1"/>
      <protection locked="0"/>
    </xf>
    <xf numFmtId="164" fontId="22" fillId="25" borderId="33" xfId="61" applyNumberFormat="1" applyFont="1" applyFill="1" applyBorder="1" applyAlignment="1" applyProtection="1">
      <alignment horizontal="right" wrapText="1"/>
      <protection locked="0"/>
    </xf>
    <xf numFmtId="164" fontId="22" fillId="25" borderId="33" xfId="42" applyNumberFormat="1" applyFont="1" applyFill="1" applyBorder="1" applyAlignment="1" applyProtection="1">
      <alignment horizontal="right" wrapText="1"/>
      <protection locked="0"/>
    </xf>
    <xf numFmtId="0" fontId="22" fillId="25" borderId="17" xfId="61" applyFont="1" applyFill="1" applyBorder="1" applyAlignment="1" applyProtection="1">
      <alignment horizontal="center" wrapText="1"/>
      <protection locked="0"/>
    </xf>
    <xf numFmtId="0" fontId="21" fillId="0" borderId="27" xfId="61" applyFont="1" applyFill="1" applyBorder="1" applyAlignment="1" applyProtection="1">
      <alignment horizontal="center" wrapText="1"/>
      <protection locked="0"/>
    </xf>
    <xf numFmtId="0" fontId="21" fillId="0" borderId="12" xfId="61" applyFont="1" applyFill="1" applyBorder="1" applyAlignment="1" applyProtection="1">
      <alignment wrapText="1"/>
      <protection locked="0"/>
    </xf>
    <xf numFmtId="196" fontId="21" fillId="0" borderId="16" xfId="61" applyNumberFormat="1" applyFont="1" applyFill="1" applyBorder="1" applyAlignment="1" applyProtection="1">
      <alignment horizontal="center" vertical="center" wrapText="1"/>
      <protection locked="0"/>
    </xf>
    <xf numFmtId="164" fontId="22" fillId="0" borderId="0" xfId="42" applyNumberFormat="1" applyFont="1" applyFill="1" applyBorder="1" applyAlignment="1" applyProtection="1">
      <alignment horizontal="center" wrapText="1"/>
      <protection locked="0"/>
    </xf>
    <xf numFmtId="0" fontId="21" fillId="0" borderId="10" xfId="0" applyFont="1" applyFill="1" applyBorder="1" applyAlignment="1">
      <alignment/>
    </xf>
    <xf numFmtId="0" fontId="21" fillId="26" borderId="10" xfId="61" applyFont="1" applyFill="1" applyBorder="1" applyAlignment="1" applyProtection="1">
      <alignment horizontal="center" wrapText="1"/>
      <protection locked="0"/>
    </xf>
    <xf numFmtId="0" fontId="21" fillId="26" borderId="16" xfId="61" applyFont="1" applyFill="1" applyBorder="1" applyAlignment="1">
      <alignment horizontal="center" wrapText="1"/>
      <protection/>
    </xf>
    <xf numFmtId="0" fontId="26" fillId="26" borderId="10" xfId="61" applyFont="1" applyFill="1" applyBorder="1" applyAlignment="1" applyProtection="1">
      <alignment horizontal="center" wrapText="1"/>
      <protection locked="0"/>
    </xf>
    <xf numFmtId="0" fontId="21" fillId="26" borderId="10" xfId="61" applyFont="1" applyFill="1" applyBorder="1" applyAlignment="1">
      <alignment horizontal="center" wrapText="1"/>
      <protection/>
    </xf>
    <xf numFmtId="0" fontId="26" fillId="26" borderId="10" xfId="61" applyFont="1" applyFill="1" applyBorder="1" applyAlignment="1" applyProtection="1">
      <alignment wrapText="1"/>
      <protection locked="0"/>
    </xf>
    <xf numFmtId="164" fontId="21" fillId="0" borderId="12" xfId="42" applyNumberFormat="1" applyFont="1" applyFill="1" applyBorder="1" applyAlignment="1" applyProtection="1">
      <alignment horizontal="left" vertical="center" wrapText="1"/>
      <protection locked="0"/>
    </xf>
    <xf numFmtId="0" fontId="22" fillId="0" borderId="11" xfId="61" applyFont="1" applyFill="1" applyBorder="1" applyAlignment="1">
      <alignment horizontal="center" vertical="center" wrapText="1"/>
      <protection/>
    </xf>
    <xf numFmtId="0" fontId="21" fillId="0" borderId="17" xfId="61" applyFont="1" applyFill="1" applyBorder="1" applyAlignment="1" applyProtection="1">
      <alignment horizontal="center" wrapText="1"/>
      <protection locked="0"/>
    </xf>
    <xf numFmtId="164" fontId="21" fillId="0" borderId="15" xfId="61" applyNumberFormat="1" applyFont="1" applyFill="1" applyBorder="1" applyAlignment="1" applyProtection="1">
      <alignment horizontal="center" wrapText="1"/>
      <protection locked="0"/>
    </xf>
    <xf numFmtId="0" fontId="22" fillId="0" borderId="27" xfId="61" applyFont="1" applyFill="1" applyBorder="1" applyAlignment="1" applyProtection="1">
      <alignment horizontal="center" vertical="center" wrapText="1"/>
      <protection locked="0"/>
    </xf>
    <xf numFmtId="0" fontId="22" fillId="0" borderId="34" xfId="61" applyFont="1" applyFill="1" applyBorder="1" applyAlignment="1" applyProtection="1">
      <alignment horizontal="center" wrapText="1"/>
      <protection locked="0"/>
    </xf>
    <xf numFmtId="0" fontId="22" fillId="0" borderId="13" xfId="61" applyFont="1" applyFill="1" applyBorder="1" applyAlignment="1" applyProtection="1">
      <alignment horizontal="center" wrapText="1"/>
      <protection locked="0"/>
    </xf>
    <xf numFmtId="0" fontId="22" fillId="25" borderId="11" xfId="61" applyFont="1" applyFill="1" applyBorder="1" applyAlignment="1">
      <alignment horizontal="center" vertical="center" wrapText="1"/>
      <protection/>
    </xf>
    <xf numFmtId="164" fontId="21" fillId="0" borderId="27" xfId="42" applyNumberFormat="1" applyFont="1" applyFill="1" applyBorder="1" applyAlignment="1" applyProtection="1">
      <alignment horizontal="center" vertical="center" wrapText="1"/>
      <protection locked="0"/>
    </xf>
    <xf numFmtId="164" fontId="22" fillId="0" borderId="27" xfId="61" applyNumberFormat="1" applyFont="1" applyFill="1" applyBorder="1" applyAlignment="1" applyProtection="1">
      <alignment horizontal="center" vertical="center" wrapText="1"/>
      <protection locked="0"/>
    </xf>
    <xf numFmtId="164" fontId="22" fillId="25" borderId="27" xfId="42" applyNumberFormat="1" applyFont="1" applyFill="1" applyBorder="1" applyAlignment="1" applyProtection="1">
      <alignment horizontal="center" wrapText="1"/>
      <protection locked="0"/>
    </xf>
    <xf numFmtId="0" fontId="21" fillId="0" borderId="27" xfId="0" applyFont="1" applyFill="1" applyBorder="1" applyAlignment="1">
      <alignment horizontal="center" vertical="center"/>
    </xf>
    <xf numFmtId="164" fontId="22" fillId="0" borderId="27" xfId="61" applyNumberFormat="1" applyFont="1" applyFill="1" applyBorder="1" applyAlignment="1" applyProtection="1">
      <alignment horizontal="right" wrapText="1"/>
      <protection locked="0"/>
    </xf>
    <xf numFmtId="0" fontId="27" fillId="0" borderId="27" xfId="0" applyFont="1" applyFill="1" applyBorder="1" applyAlignment="1">
      <alignment/>
    </xf>
    <xf numFmtId="164" fontId="22" fillId="0" borderId="27" xfId="61" applyNumberFormat="1" applyFont="1" applyFill="1" applyBorder="1" applyAlignment="1">
      <alignment/>
      <protection/>
    </xf>
    <xf numFmtId="164" fontId="22" fillId="0" borderId="27" xfId="42" applyNumberFormat="1" applyFont="1" applyFill="1" applyBorder="1" applyAlignment="1" applyProtection="1">
      <alignment horizontal="right" wrapText="1"/>
      <protection locked="0"/>
    </xf>
    <xf numFmtId="164" fontId="22" fillId="0" borderId="27" xfId="42" applyNumberFormat="1" applyFont="1" applyFill="1" applyBorder="1" applyAlignment="1" applyProtection="1">
      <alignment horizontal="center" wrapText="1"/>
      <protection locked="0"/>
    </xf>
    <xf numFmtId="0" fontId="21" fillId="0" borderId="11" xfId="61" applyFont="1" applyFill="1" applyBorder="1" applyAlignment="1" applyProtection="1">
      <alignment horizontal="center" wrapText="1"/>
      <protection locked="0"/>
    </xf>
    <xf numFmtId="0" fontId="22" fillId="0" borderId="11" xfId="61" applyFont="1" applyFill="1" applyBorder="1" applyAlignment="1" applyProtection="1">
      <alignment horizontal="center" wrapText="1"/>
      <protection locked="0"/>
    </xf>
    <xf numFmtId="0" fontId="21" fillId="0" borderId="11" xfId="61" applyFont="1" applyFill="1" applyBorder="1" applyAlignment="1" applyProtection="1">
      <alignment wrapText="1"/>
      <protection locked="0"/>
    </xf>
    <xf numFmtId="0" fontId="21" fillId="0" borderId="11" xfId="61" applyFont="1" applyFill="1" applyBorder="1" applyAlignment="1" applyProtection="1">
      <alignment horizontal="center" vertical="center" wrapText="1"/>
      <protection locked="0"/>
    </xf>
    <xf numFmtId="164" fontId="22" fillId="0" borderId="11" xfId="61" applyNumberFormat="1" applyFont="1" applyFill="1" applyBorder="1" applyAlignment="1" applyProtection="1">
      <alignment horizontal="right" wrapText="1"/>
      <protection locked="0"/>
    </xf>
    <xf numFmtId="164" fontId="22" fillId="0" borderId="11" xfId="42" applyNumberFormat="1" applyFont="1" applyFill="1" applyBorder="1" applyAlignment="1" applyProtection="1">
      <alignment horizontal="right" wrapText="1"/>
      <protection locked="0"/>
    </xf>
    <xf numFmtId="0" fontId="27" fillId="0" borderId="11" xfId="0" applyFont="1" applyFill="1" applyBorder="1" applyAlignment="1">
      <alignment/>
    </xf>
    <xf numFmtId="164" fontId="22" fillId="0" borderId="11" xfId="61" applyNumberFormat="1" applyFont="1" applyFill="1" applyBorder="1" applyAlignment="1" applyProtection="1">
      <alignment horizontal="center" wrapText="1"/>
      <protection locked="0"/>
    </xf>
    <xf numFmtId="0" fontId="32" fillId="26" borderId="10" xfId="61" applyFont="1" applyFill="1" applyBorder="1" applyAlignment="1" applyProtection="1">
      <alignment horizontal="center" wrapText="1"/>
      <protection locked="0"/>
    </xf>
    <xf numFmtId="0" fontId="32" fillId="26" borderId="10" xfId="61" applyFont="1" applyFill="1" applyBorder="1" applyAlignment="1" applyProtection="1">
      <alignment wrapText="1"/>
      <protection locked="0"/>
    </xf>
    <xf numFmtId="0" fontId="32" fillId="26" borderId="10" xfId="61" applyFont="1" applyFill="1" applyBorder="1" applyAlignment="1">
      <alignment wrapText="1"/>
      <protection/>
    </xf>
    <xf numFmtId="182" fontId="21" fillId="0" borderId="15" xfId="45" applyNumberFormat="1" applyFont="1" applyFill="1" applyBorder="1" applyAlignment="1" applyProtection="1">
      <alignment horizontal="right" wrapText="1"/>
      <protection locked="0"/>
    </xf>
    <xf numFmtId="182" fontId="21" fillId="0" borderId="15" xfId="45" applyNumberFormat="1" applyFont="1" applyFill="1" applyBorder="1" applyAlignment="1" applyProtection="1">
      <alignment wrapText="1"/>
      <protection locked="0"/>
    </xf>
    <xf numFmtId="182" fontId="22" fillId="0" borderId="15" xfId="45" applyNumberFormat="1" applyFont="1" applyFill="1" applyBorder="1" applyAlignment="1" applyProtection="1">
      <alignment wrapText="1"/>
      <protection locked="0"/>
    </xf>
    <xf numFmtId="182" fontId="21" fillId="0" borderId="10" xfId="45" applyNumberFormat="1" applyFont="1" applyFill="1" applyBorder="1" applyAlignment="1" applyProtection="1">
      <alignment horizontal="right" wrapText="1"/>
      <protection locked="0"/>
    </xf>
    <xf numFmtId="182" fontId="22" fillId="0" borderId="15" xfId="45" applyNumberFormat="1" applyFont="1" applyFill="1" applyBorder="1" applyAlignment="1" applyProtection="1">
      <alignment horizontal="right" wrapText="1"/>
      <protection locked="0"/>
    </xf>
    <xf numFmtId="182" fontId="21" fillId="0" borderId="15" xfId="45" applyNumberFormat="1" applyFont="1" applyFill="1" applyBorder="1" applyAlignment="1">
      <alignment/>
    </xf>
    <xf numFmtId="182" fontId="22" fillId="0" borderId="10" xfId="45" applyNumberFormat="1" applyFont="1" applyFill="1" applyBorder="1" applyAlignment="1" applyProtection="1">
      <alignment horizontal="right" wrapText="1"/>
      <protection locked="0"/>
    </xf>
    <xf numFmtId="182" fontId="21" fillId="0" borderId="10" xfId="45" applyNumberFormat="1" applyFont="1" applyFill="1" applyBorder="1" applyAlignment="1" applyProtection="1">
      <alignment wrapText="1"/>
      <protection locked="0"/>
    </xf>
    <xf numFmtId="182" fontId="22" fillId="0" borderId="10" xfId="45" applyNumberFormat="1" applyFont="1" applyFill="1" applyBorder="1" applyAlignment="1" applyProtection="1">
      <alignment wrapText="1"/>
      <protection locked="0"/>
    </xf>
    <xf numFmtId="182" fontId="21" fillId="0" borderId="10" xfId="45" applyNumberFormat="1" applyFont="1" applyFill="1" applyBorder="1" applyAlignment="1">
      <alignment/>
    </xf>
    <xf numFmtId="182" fontId="21" fillId="26" borderId="10" xfId="45" applyNumberFormat="1" applyFont="1" applyFill="1" applyBorder="1" applyAlignment="1" applyProtection="1">
      <alignment wrapText="1"/>
      <protection locked="0"/>
    </xf>
    <xf numFmtId="182" fontId="21" fillId="26" borderId="16" xfId="45" applyNumberFormat="1" applyFont="1" applyFill="1" applyBorder="1" applyAlignment="1" applyProtection="1">
      <alignment horizontal="right" wrapText="1"/>
      <protection locked="0"/>
    </xf>
    <xf numFmtId="182" fontId="21" fillId="26" borderId="10" xfId="45" applyNumberFormat="1" applyFont="1" applyFill="1" applyBorder="1" applyAlignment="1" applyProtection="1">
      <alignment horizontal="right" wrapText="1"/>
      <protection locked="0"/>
    </xf>
    <xf numFmtId="182" fontId="21" fillId="0" borderId="16" xfId="45" applyNumberFormat="1" applyFont="1" applyFill="1" applyBorder="1" applyAlignment="1" applyProtection="1">
      <alignment horizontal="right" wrapText="1"/>
      <protection locked="0"/>
    </xf>
    <xf numFmtId="182" fontId="32" fillId="26" borderId="10" xfId="45" applyNumberFormat="1" applyFont="1" applyFill="1" applyBorder="1" applyAlignment="1" applyProtection="1">
      <alignment horizontal="right" wrapText="1"/>
      <protection locked="0"/>
    </xf>
    <xf numFmtId="182" fontId="21" fillId="0" borderId="10" xfId="45" applyNumberFormat="1" applyFont="1" applyFill="1" applyBorder="1" applyAlignment="1">
      <alignment/>
    </xf>
    <xf numFmtId="182" fontId="21" fillId="0" borderId="10" xfId="45" applyNumberFormat="1" applyFont="1" applyFill="1" applyBorder="1" applyAlignment="1">
      <alignment horizontal="right"/>
    </xf>
    <xf numFmtId="182" fontId="28" fillId="0" borderId="16" xfId="45" applyNumberFormat="1" applyFont="1" applyFill="1" applyBorder="1" applyAlignment="1" applyProtection="1">
      <alignment horizontal="right" wrapText="1"/>
      <protection locked="0"/>
    </xf>
    <xf numFmtId="182" fontId="29" fillId="0" borderId="16" xfId="45" applyNumberFormat="1" applyFont="1" applyFill="1" applyBorder="1" applyAlignment="1" applyProtection="1">
      <alignment horizontal="right" wrapText="1"/>
      <protection locked="0"/>
    </xf>
    <xf numFmtId="182" fontId="28" fillId="0" borderId="10" xfId="45" applyNumberFormat="1" applyFont="1" applyFill="1" applyBorder="1" applyAlignment="1" applyProtection="1">
      <alignment horizontal="right" wrapText="1"/>
      <protection locked="0"/>
    </xf>
    <xf numFmtId="182" fontId="22" fillId="0" borderId="16" xfId="45" applyNumberFormat="1" applyFont="1" applyFill="1" applyBorder="1" applyAlignment="1" applyProtection="1">
      <alignment horizontal="right" wrapText="1"/>
      <protection locked="0"/>
    </xf>
    <xf numFmtId="182" fontId="21" fillId="0" borderId="14" xfId="45" applyNumberFormat="1" applyFont="1" applyFill="1" applyBorder="1" applyAlignment="1">
      <alignment/>
    </xf>
    <xf numFmtId="182" fontId="22" fillId="0" borderId="11" xfId="45" applyNumberFormat="1" applyFont="1" applyFill="1" applyBorder="1" applyAlignment="1" applyProtection="1">
      <alignment horizontal="right" wrapText="1"/>
      <protection locked="0"/>
    </xf>
    <xf numFmtId="0" fontId="21" fillId="0" borderId="12" xfId="0" applyFont="1" applyFill="1" applyBorder="1" applyAlignment="1">
      <alignment horizontal="center" wrapText="1"/>
    </xf>
    <xf numFmtId="5" fontId="21" fillId="0" borderId="10" xfId="45" applyNumberFormat="1" applyFont="1" applyFill="1" applyBorder="1" applyAlignment="1" applyProtection="1">
      <alignment horizontal="right" wrapText="1"/>
      <protection locked="0"/>
    </xf>
    <xf numFmtId="5" fontId="21" fillId="0" borderId="15" xfId="45" applyNumberFormat="1" applyFont="1" applyFill="1" applyBorder="1" applyAlignment="1" applyProtection="1">
      <alignment horizontal="right" wrapText="1"/>
      <protection locked="0"/>
    </xf>
    <xf numFmtId="0" fontId="22" fillId="0" borderId="27" xfId="0" applyFont="1" applyFill="1" applyBorder="1" applyAlignment="1">
      <alignment horizontal="center"/>
    </xf>
    <xf numFmtId="164" fontId="23" fillId="0" borderId="11" xfId="0" applyNumberFormat="1" applyFont="1" applyFill="1" applyBorder="1" applyAlignment="1">
      <alignment vertical="center"/>
    </xf>
    <xf numFmtId="0" fontId="22" fillId="25" borderId="16" xfId="61" applyFont="1" applyFill="1" applyBorder="1" applyAlignment="1">
      <alignment horizontal="center"/>
      <protection/>
    </xf>
    <xf numFmtId="0" fontId="22" fillId="25" borderId="28" xfId="61" applyFont="1" applyFill="1" applyBorder="1" applyAlignment="1">
      <alignment horizontal="center" vertical="center" wrapText="1"/>
      <protection/>
    </xf>
    <xf numFmtId="0" fontId="22" fillId="25" borderId="28" xfId="61" applyFont="1" applyFill="1" applyBorder="1" applyAlignment="1">
      <alignment horizontal="center"/>
      <protection/>
    </xf>
    <xf numFmtId="0" fontId="22" fillId="25" borderId="16" xfId="61" applyFont="1" applyFill="1" applyBorder="1" applyAlignment="1">
      <alignment horizontal="center" vertical="center"/>
      <protection/>
    </xf>
    <xf numFmtId="164" fontId="22" fillId="25" borderId="16" xfId="61" applyNumberFormat="1" applyFont="1" applyFill="1" applyBorder="1" applyAlignment="1">
      <alignment horizontal="center"/>
      <protection/>
    </xf>
    <xf numFmtId="0" fontId="22" fillId="25" borderId="35" xfId="61" applyFont="1" applyFill="1" applyBorder="1" applyAlignment="1">
      <alignment horizontal="center" wrapText="1"/>
      <protection/>
    </xf>
    <xf numFmtId="0" fontId="22" fillId="25" borderId="34" xfId="61" applyFont="1" applyFill="1" applyBorder="1" applyAlignment="1">
      <alignment horizontal="center" vertical="top" wrapText="1"/>
      <protection/>
    </xf>
    <xf numFmtId="0" fontId="22" fillId="25" borderId="34" xfId="61" applyFont="1" applyFill="1" applyBorder="1" applyAlignment="1">
      <alignment horizontal="center" vertical="top"/>
      <protection/>
    </xf>
    <xf numFmtId="0" fontId="22" fillId="25" borderId="15" xfId="61" applyFont="1" applyFill="1" applyBorder="1" applyAlignment="1">
      <alignment horizontal="center" vertical="top"/>
      <protection/>
    </xf>
    <xf numFmtId="0" fontId="22" fillId="25" borderId="15" xfId="61" applyFont="1" applyFill="1" applyBorder="1" applyAlignment="1">
      <alignment horizontal="center" wrapText="1"/>
      <protection/>
    </xf>
    <xf numFmtId="164" fontId="22" fillId="25" borderId="15" xfId="61" applyNumberFormat="1" applyFont="1" applyFill="1" applyBorder="1" applyAlignment="1">
      <alignment horizontal="center" vertical="top"/>
      <protection/>
    </xf>
    <xf numFmtId="164" fontId="22" fillId="25" borderId="15" xfId="61" applyNumberFormat="1" applyFont="1" applyFill="1" applyBorder="1" applyAlignment="1">
      <alignment horizontal="center" vertical="top" wrapText="1"/>
      <protection/>
    </xf>
    <xf numFmtId="0" fontId="22" fillId="25" borderId="36" xfId="61" applyFont="1" applyFill="1" applyBorder="1" applyAlignment="1">
      <alignment horizontal="center"/>
      <protection/>
    </xf>
    <xf numFmtId="0" fontId="22" fillId="0" borderId="12" xfId="0" applyFont="1" applyFill="1" applyBorder="1" applyAlignment="1">
      <alignment horizontal="center"/>
    </xf>
    <xf numFmtId="0" fontId="22" fillId="24" borderId="12" xfId="61" applyFont="1" applyFill="1" applyBorder="1" applyAlignment="1">
      <alignment horizontal="center"/>
      <protection/>
    </xf>
    <xf numFmtId="0" fontId="22" fillId="27" borderId="26" xfId="61" applyFont="1" applyFill="1" applyBorder="1" applyAlignment="1" applyProtection="1">
      <alignment horizontal="center" wrapText="1"/>
      <protection locked="0"/>
    </xf>
    <xf numFmtId="0" fontId="22" fillId="0" borderId="37" xfId="61" applyFont="1" applyFill="1" applyBorder="1" applyAlignment="1" applyProtection="1">
      <alignment horizontal="center" vertical="center" wrapText="1"/>
      <protection locked="0"/>
    </xf>
    <xf numFmtId="0" fontId="22" fillId="25" borderId="30" xfId="61" applyFont="1" applyFill="1" applyBorder="1" applyAlignment="1">
      <alignment horizontal="center"/>
      <protection/>
    </xf>
    <xf numFmtId="0" fontId="22" fillId="25" borderId="31" xfId="61" applyFont="1" applyFill="1" applyBorder="1" applyAlignment="1">
      <alignment vertical="top" wrapText="1"/>
      <protection/>
    </xf>
    <xf numFmtId="0" fontId="22" fillId="0" borderId="31" xfId="61" applyFont="1" applyFill="1" applyBorder="1" applyAlignment="1">
      <alignment vertical="top" wrapText="1"/>
      <protection/>
    </xf>
    <xf numFmtId="164" fontId="21" fillId="0" borderId="38" xfId="42" applyNumberFormat="1" applyFont="1" applyFill="1" applyBorder="1" applyAlignment="1" applyProtection="1">
      <alignment horizontal="right" wrapText="1"/>
      <protection locked="0"/>
    </xf>
    <xf numFmtId="164" fontId="21" fillId="0" borderId="39" xfId="42" applyNumberFormat="1" applyFont="1" applyFill="1" applyBorder="1" applyAlignment="1" applyProtection="1">
      <alignment horizontal="right" wrapText="1"/>
      <protection locked="0"/>
    </xf>
    <xf numFmtId="164" fontId="22" fillId="0" borderId="39" xfId="61" applyNumberFormat="1" applyFont="1" applyFill="1" applyBorder="1" applyAlignment="1" applyProtection="1">
      <alignment horizontal="right" wrapText="1"/>
      <protection locked="0"/>
    </xf>
    <xf numFmtId="164" fontId="22" fillId="25" borderId="38" xfId="42" applyNumberFormat="1" applyFont="1" applyFill="1" applyBorder="1" applyAlignment="1" applyProtection="1">
      <alignment horizontal="right" wrapText="1"/>
      <protection locked="0"/>
    </xf>
    <xf numFmtId="0" fontId="21" fillId="0" borderId="36" xfId="61" applyFont="1" applyFill="1" applyBorder="1" applyAlignment="1" applyProtection="1">
      <alignment horizontal="center" wrapText="1"/>
      <protection locked="0"/>
    </xf>
    <xf numFmtId="164" fontId="21" fillId="0" borderId="31" xfId="42" applyNumberFormat="1" applyFont="1" applyFill="1" applyBorder="1" applyAlignment="1" applyProtection="1">
      <alignment horizontal="left" vertical="center" wrapText="1"/>
      <protection locked="0"/>
    </xf>
    <xf numFmtId="0" fontId="21" fillId="0" borderId="22" xfId="61" applyFont="1" applyFill="1" applyBorder="1" applyAlignment="1" applyProtection="1">
      <alignment horizontal="center" wrapText="1"/>
      <protection locked="0"/>
    </xf>
    <xf numFmtId="164" fontId="21" fillId="0" borderId="38" xfId="42" applyNumberFormat="1" applyFont="1" applyFill="1" applyBorder="1" applyAlignment="1" applyProtection="1">
      <alignment horizontal="left" vertical="center" wrapText="1"/>
      <protection locked="0"/>
    </xf>
    <xf numFmtId="0" fontId="21" fillId="26" borderId="22" xfId="61" applyFont="1" applyFill="1" applyBorder="1" applyAlignment="1" applyProtection="1">
      <alignment horizontal="center" wrapText="1"/>
      <protection locked="0"/>
    </xf>
    <xf numFmtId="164" fontId="21" fillId="26" borderId="38" xfId="42" applyNumberFormat="1" applyFont="1" applyFill="1" applyBorder="1" applyAlignment="1" applyProtection="1">
      <alignment horizontal="left" vertical="center" wrapText="1"/>
      <protection locked="0"/>
    </xf>
    <xf numFmtId="16" fontId="21" fillId="0" borderId="22" xfId="61" applyNumberFormat="1" applyFont="1" applyFill="1" applyBorder="1" applyAlignment="1" applyProtection="1">
      <alignment horizontal="center" wrapText="1"/>
      <protection locked="0"/>
    </xf>
    <xf numFmtId="164" fontId="21" fillId="26" borderId="31" xfId="42" applyNumberFormat="1" applyFont="1" applyFill="1" applyBorder="1" applyAlignment="1" applyProtection="1">
      <alignment horizontal="left" vertical="center" wrapText="1"/>
      <protection locked="0"/>
    </xf>
    <xf numFmtId="0" fontId="32" fillId="26" borderId="22" xfId="61" applyFont="1" applyFill="1" applyBorder="1" applyAlignment="1" applyProtection="1">
      <alignment horizontal="center" wrapText="1"/>
      <protection locked="0"/>
    </xf>
    <xf numFmtId="0" fontId="21" fillId="0" borderId="40" xfId="0" applyFont="1" applyFill="1" applyBorder="1" applyAlignment="1">
      <alignment wrapText="1"/>
    </xf>
    <xf numFmtId="164" fontId="28" fillId="0" borderId="38" xfId="42" applyNumberFormat="1" applyFont="1" applyFill="1" applyBorder="1" applyAlignment="1" applyProtection="1">
      <alignment horizontal="right" wrapText="1"/>
      <protection locked="0"/>
    </xf>
    <xf numFmtId="164" fontId="22" fillId="0" borderId="41" xfId="61" applyNumberFormat="1" applyFont="1" applyFill="1" applyBorder="1" applyAlignment="1" applyProtection="1">
      <alignment horizontal="right" wrapText="1"/>
      <protection locked="0"/>
    </xf>
    <xf numFmtId="164" fontId="21" fillId="0" borderId="38" xfId="42" applyNumberFormat="1" applyFont="1" applyFill="1" applyBorder="1" applyAlignment="1" applyProtection="1">
      <alignment horizontal="left" wrapText="1"/>
      <protection locked="0"/>
    </xf>
    <xf numFmtId="164" fontId="22" fillId="0" borderId="38" xfId="61" applyNumberFormat="1" applyFont="1" applyFill="1" applyBorder="1" applyAlignment="1" applyProtection="1">
      <alignment horizontal="right" wrapText="1"/>
      <protection locked="0"/>
    </xf>
    <xf numFmtId="0" fontId="22" fillId="27" borderId="22" xfId="61" applyFont="1" applyFill="1" applyBorder="1" applyAlignment="1" applyProtection="1">
      <alignment horizontal="center" wrapText="1"/>
      <protection locked="0"/>
    </xf>
    <xf numFmtId="0" fontId="27" fillId="0" borderId="40" xfId="0" applyFont="1" applyFill="1" applyBorder="1" applyAlignment="1">
      <alignment wrapText="1"/>
    </xf>
    <xf numFmtId="164" fontId="21" fillId="0" borderId="31" xfId="42" applyNumberFormat="1" applyFont="1" applyFill="1" applyBorder="1" applyAlignment="1" applyProtection="1">
      <alignment horizontal="left" wrapText="1"/>
      <protection locked="0"/>
    </xf>
    <xf numFmtId="164" fontId="22" fillId="0" borderId="39" xfId="61" applyNumberFormat="1" applyFont="1" applyFill="1" applyBorder="1" applyAlignment="1">
      <alignment wrapText="1"/>
      <protection/>
    </xf>
    <xf numFmtId="164" fontId="22" fillId="0" borderId="41" xfId="61" applyNumberFormat="1" applyFont="1" applyFill="1" applyBorder="1" applyAlignment="1">
      <alignment wrapText="1"/>
      <protection/>
    </xf>
    <xf numFmtId="0" fontId="22" fillId="0" borderId="31" xfId="61" applyFont="1" applyFill="1" applyBorder="1" applyAlignment="1" applyProtection="1">
      <alignment horizontal="center" vertical="center" wrapText="1"/>
      <protection locked="0"/>
    </xf>
    <xf numFmtId="164" fontId="22" fillId="0" borderId="42" xfId="61" applyNumberFormat="1" applyFont="1" applyFill="1" applyBorder="1" applyAlignment="1">
      <alignment wrapText="1"/>
      <protection/>
    </xf>
    <xf numFmtId="0" fontId="21" fillId="0" borderId="30" xfId="61" applyFont="1" applyFill="1" applyBorder="1" applyAlignment="1" applyProtection="1">
      <alignment horizontal="center" wrapText="1"/>
      <protection locked="0"/>
    </xf>
    <xf numFmtId="164" fontId="21" fillId="0" borderId="42" xfId="61" applyNumberFormat="1" applyFont="1" applyFill="1" applyBorder="1" applyAlignment="1">
      <alignment wrapText="1"/>
      <protection/>
    </xf>
    <xf numFmtId="164" fontId="22" fillId="0" borderId="39" xfId="42" applyNumberFormat="1" applyFont="1" applyFill="1" applyBorder="1" applyAlignment="1" applyProtection="1">
      <alignment horizontal="right" wrapText="1"/>
      <protection locked="0"/>
    </xf>
    <xf numFmtId="164" fontId="22" fillId="0" borderId="41" xfId="42" applyNumberFormat="1" applyFont="1" applyFill="1" applyBorder="1" applyAlignment="1" applyProtection="1">
      <alignment horizontal="right" wrapText="1"/>
      <protection locked="0"/>
    </xf>
    <xf numFmtId="164" fontId="22" fillId="0" borderId="42" xfId="42" applyNumberFormat="1" applyFont="1" applyFill="1" applyBorder="1" applyAlignment="1" applyProtection="1">
      <alignment horizontal="right" wrapText="1"/>
      <protection locked="0"/>
    </xf>
    <xf numFmtId="164" fontId="21" fillId="0" borderId="40" xfId="0" applyNumberFormat="1" applyFont="1" applyFill="1" applyBorder="1" applyAlignment="1">
      <alignment wrapText="1"/>
    </xf>
    <xf numFmtId="164" fontId="22" fillId="0" borderId="38" xfId="42" applyNumberFormat="1" applyFont="1" applyFill="1" applyBorder="1" applyAlignment="1" applyProtection="1">
      <alignment horizontal="right" wrapText="1"/>
      <protection locked="0"/>
    </xf>
    <xf numFmtId="0" fontId="27" fillId="0" borderId="38" xfId="0" applyFont="1" applyFill="1" applyBorder="1" applyAlignment="1">
      <alignment wrapText="1"/>
    </xf>
    <xf numFmtId="0" fontId="30" fillId="0" borderId="42" xfId="61" applyFont="1" applyFill="1" applyBorder="1" applyAlignment="1" applyProtection="1">
      <alignment horizontal="center" wrapText="1"/>
      <protection locked="0"/>
    </xf>
    <xf numFmtId="0" fontId="22" fillId="24" borderId="43" xfId="61" applyFont="1" applyFill="1" applyBorder="1" applyAlignment="1">
      <alignment horizontal="center" wrapText="1"/>
      <protection/>
    </xf>
    <xf numFmtId="0" fontId="21" fillId="0" borderId="38" xfId="61" applyFont="1" applyFill="1" applyBorder="1" applyAlignment="1" applyProtection="1">
      <alignment horizontal="left" wrapText="1"/>
      <protection locked="0"/>
    </xf>
    <xf numFmtId="0" fontId="22" fillId="0" borderId="44" xfId="61" applyFont="1" applyFill="1" applyBorder="1" applyAlignment="1" applyProtection="1">
      <alignment horizontal="center" wrapText="1"/>
      <protection locked="0"/>
    </xf>
    <xf numFmtId="182" fontId="21" fillId="0" borderId="20" xfId="45" applyNumberFormat="1" applyFont="1" applyFill="1" applyBorder="1" applyAlignment="1" applyProtection="1">
      <alignment horizontal="right" wrapText="1"/>
      <protection locked="0"/>
    </xf>
    <xf numFmtId="0" fontId="21" fillId="0" borderId="45" xfId="61" applyFont="1" applyFill="1" applyBorder="1" applyAlignment="1" applyProtection="1">
      <alignment horizontal="left" wrapText="1"/>
      <protection locked="0"/>
    </xf>
    <xf numFmtId="0" fontId="21" fillId="0" borderId="11" xfId="0" applyFont="1" applyFill="1" applyBorder="1" applyAlignment="1">
      <alignment horizontal="center"/>
    </xf>
    <xf numFmtId="164" fontId="21" fillId="0" borderId="11" xfId="42" applyNumberFormat="1" applyFont="1" applyFill="1" applyBorder="1" applyAlignment="1" applyProtection="1">
      <alignment horizontal="center" vertical="center" wrapText="1"/>
      <protection locked="0"/>
    </xf>
    <xf numFmtId="164" fontId="22" fillId="0" borderId="11" xfId="61" applyNumberFormat="1" applyFont="1" applyFill="1" applyBorder="1" applyAlignment="1" applyProtection="1">
      <alignment horizontal="center" vertical="center" wrapText="1"/>
      <protection locked="0"/>
    </xf>
    <xf numFmtId="164" fontId="22" fillId="25" borderId="11" xfId="42" applyNumberFormat="1" applyFont="1" applyFill="1" applyBorder="1" applyAlignment="1" applyProtection="1">
      <alignment horizontal="center" wrapText="1"/>
      <protection locked="0"/>
    </xf>
    <xf numFmtId="0" fontId="22" fillId="0" borderId="11" xfId="0" applyFont="1" applyFill="1" applyBorder="1" applyAlignment="1">
      <alignment horizontal="center"/>
    </xf>
    <xf numFmtId="0" fontId="22" fillId="24" borderId="13" xfId="61" applyFont="1" applyFill="1" applyBorder="1" applyAlignment="1">
      <alignment horizontal="center"/>
      <protection/>
    </xf>
    <xf numFmtId="164" fontId="22" fillId="0" borderId="11" xfId="61" applyNumberFormat="1" applyFont="1" applyFill="1" applyBorder="1" applyAlignment="1">
      <alignment horizontal="center"/>
      <protection/>
    </xf>
    <xf numFmtId="164" fontId="22" fillId="0" borderId="0" xfId="61" applyNumberFormat="1" applyFont="1" applyFill="1" applyBorder="1" applyAlignment="1">
      <alignment horizontal="center"/>
      <protection/>
    </xf>
    <xf numFmtId="164" fontId="21" fillId="0" borderId="11" xfId="0" applyNumberFormat="1" applyFont="1" applyFill="1" applyBorder="1" applyAlignment="1">
      <alignment horizontal="center"/>
    </xf>
    <xf numFmtId="164" fontId="21" fillId="0" borderId="11" xfId="42" applyNumberFormat="1" applyFont="1" applyFill="1" applyBorder="1" applyAlignment="1" applyProtection="1">
      <alignment horizontal="center" wrapText="1"/>
      <protection locked="0"/>
    </xf>
    <xf numFmtId="164" fontId="22" fillId="0" borderId="11" xfId="42" applyNumberFormat="1" applyFont="1" applyFill="1" applyBorder="1" applyAlignment="1" applyProtection="1">
      <alignment horizontal="center" wrapText="1"/>
      <protection locked="0"/>
    </xf>
    <xf numFmtId="0" fontId="23" fillId="0" borderId="10" xfId="61" applyFont="1" applyFill="1" applyBorder="1" applyAlignment="1" applyProtection="1">
      <alignment horizontal="left" vertical="center" wrapText="1"/>
      <protection locked="0"/>
    </xf>
    <xf numFmtId="0" fontId="23" fillId="0" borderId="10" xfId="61" applyFont="1" applyFill="1" applyBorder="1" applyAlignment="1" applyProtection="1">
      <alignment horizontal="center" vertical="center" wrapText="1"/>
      <protection locked="0"/>
    </xf>
    <xf numFmtId="0" fontId="22" fillId="25" borderId="22" xfId="61" applyFont="1" applyFill="1" applyBorder="1" applyAlignment="1" applyProtection="1">
      <alignment horizontal="center" vertical="center" wrapText="1"/>
      <protection locked="0"/>
    </xf>
    <xf numFmtId="0" fontId="22" fillId="25" borderId="17" xfId="61" applyFont="1" applyFill="1" applyBorder="1" applyAlignment="1" applyProtection="1">
      <alignment horizontal="center" vertical="center" wrapText="1"/>
      <protection locked="0"/>
    </xf>
    <xf numFmtId="0" fontId="21" fillId="0" borderId="0" xfId="0" applyFont="1" applyFill="1" applyAlignment="1">
      <alignment vertical="center"/>
    </xf>
    <xf numFmtId="0" fontId="21" fillId="0" borderId="0" xfId="0" applyFont="1" applyFill="1" applyBorder="1" applyAlignment="1">
      <alignment vertical="center"/>
    </xf>
    <xf numFmtId="164" fontId="21" fillId="0" borderId="21" xfId="42" applyNumberFormat="1" applyFont="1" applyFill="1" applyBorder="1" applyAlignment="1" applyProtection="1">
      <alignment horizontal="left" vertical="center" wrapText="1"/>
      <protection locked="0"/>
    </xf>
    <xf numFmtId="164" fontId="21" fillId="0" borderId="13" xfId="42" applyNumberFormat="1" applyFont="1" applyFill="1" applyBorder="1" applyAlignment="1" applyProtection="1">
      <alignment horizontal="center" vertical="center" wrapText="1"/>
      <protection locked="0"/>
    </xf>
    <xf numFmtId="164" fontId="22" fillId="0" borderId="34" xfId="61" applyNumberFormat="1" applyFont="1" applyFill="1" applyBorder="1" applyAlignment="1">
      <alignment/>
      <protection/>
    </xf>
    <xf numFmtId="0" fontId="41" fillId="0" borderId="10" xfId="61" applyFont="1" applyFill="1" applyBorder="1" applyAlignment="1" applyProtection="1">
      <alignment horizontal="center" wrapText="1"/>
      <protection locked="0"/>
    </xf>
    <xf numFmtId="182" fontId="41" fillId="0" borderId="10" xfId="45" applyNumberFormat="1" applyFont="1" applyFill="1" applyBorder="1" applyAlignment="1" applyProtection="1">
      <alignment wrapText="1"/>
      <protection locked="0"/>
    </xf>
    <xf numFmtId="0" fontId="42" fillId="0" borderId="23" xfId="61" applyFont="1" applyFill="1" applyBorder="1" applyAlignment="1" applyProtection="1">
      <alignment horizontal="center" wrapText="1"/>
      <protection locked="0"/>
    </xf>
    <xf numFmtId="0" fontId="41" fillId="0" borderId="10" xfId="61" applyFont="1" applyFill="1" applyBorder="1" applyAlignment="1">
      <alignment horizontal="center" wrapText="1"/>
      <protection/>
    </xf>
    <xf numFmtId="182" fontId="42" fillId="0" borderId="10" xfId="45" applyNumberFormat="1" applyFont="1" applyFill="1" applyBorder="1" applyAlignment="1" applyProtection="1">
      <alignment wrapText="1"/>
      <protection locked="0"/>
    </xf>
    <xf numFmtId="182" fontId="32" fillId="0" borderId="10" xfId="45" applyNumberFormat="1" applyFont="1" applyFill="1" applyBorder="1" applyAlignment="1" applyProtection="1">
      <alignment horizontal="right" wrapText="1"/>
      <protection locked="0"/>
    </xf>
    <xf numFmtId="0" fontId="21" fillId="0" borderId="12" xfId="61" applyFont="1" applyFill="1" applyBorder="1" applyAlignment="1" applyProtection="1">
      <alignment horizontal="center" wrapText="1"/>
      <protection locked="0"/>
    </xf>
    <xf numFmtId="0" fontId="21" fillId="0" borderId="0" xfId="0" applyFont="1" applyFill="1" applyAlignment="1">
      <alignment/>
    </xf>
    <xf numFmtId="164" fontId="21" fillId="0" borderId="12" xfId="42" applyNumberFormat="1" applyFont="1" applyFill="1" applyBorder="1" applyAlignment="1" applyProtection="1">
      <alignment horizontal="left" wrapText="1"/>
      <protection locked="0"/>
    </xf>
    <xf numFmtId="0" fontId="33" fillId="0" borderId="10" xfId="61" applyFont="1" applyFill="1" applyBorder="1" applyAlignment="1" applyProtection="1">
      <alignment horizontal="center" wrapText="1"/>
      <protection locked="0"/>
    </xf>
    <xf numFmtId="0" fontId="33" fillId="0" borderId="10" xfId="61" applyFont="1" applyFill="1" applyBorder="1" applyAlignment="1">
      <alignment horizontal="center" wrapText="1"/>
      <protection/>
    </xf>
    <xf numFmtId="182" fontId="33" fillId="0" borderId="10" xfId="45" applyNumberFormat="1" applyFont="1" applyFill="1" applyBorder="1" applyAlignment="1" applyProtection="1">
      <alignment wrapText="1"/>
      <protection locked="0"/>
    </xf>
    <xf numFmtId="182" fontId="33" fillId="0" borderId="10" xfId="45" applyNumberFormat="1" applyFont="1" applyFill="1" applyBorder="1" applyAlignment="1" applyProtection="1">
      <alignment horizontal="right" wrapText="1"/>
      <protection locked="0"/>
    </xf>
    <xf numFmtId="164" fontId="21" fillId="0" borderId="27" xfId="42" applyNumberFormat="1" applyFont="1" applyFill="1" applyBorder="1" applyAlignment="1" applyProtection="1">
      <alignment horizontal="center" wrapText="1"/>
      <protection locked="0"/>
    </xf>
    <xf numFmtId="0" fontId="21" fillId="0" borderId="21" xfId="61" applyFont="1" applyFill="1" applyBorder="1" applyAlignment="1" applyProtection="1">
      <alignment horizontal="center" wrapText="1"/>
      <protection locked="0"/>
    </xf>
    <xf numFmtId="0" fontId="22" fillId="0" borderId="46" xfId="61" applyFont="1" applyFill="1" applyBorder="1" applyAlignment="1" applyProtection="1">
      <alignment horizontal="center" wrapText="1"/>
      <protection locked="0"/>
    </xf>
    <xf numFmtId="182" fontId="22" fillId="0" borderId="13" xfId="45" applyNumberFormat="1" applyFont="1" applyFill="1" applyBorder="1" applyAlignment="1" applyProtection="1">
      <alignment horizontal="right" wrapText="1"/>
      <protection locked="0"/>
    </xf>
    <xf numFmtId="164" fontId="22" fillId="0" borderId="17" xfId="42" applyNumberFormat="1" applyFont="1" applyFill="1" applyBorder="1" applyAlignment="1" applyProtection="1">
      <alignment horizontal="right" wrapText="1"/>
      <protection locked="0"/>
    </xf>
    <xf numFmtId="0" fontId="27" fillId="0" borderId="10" xfId="0" applyFont="1" applyFill="1" applyBorder="1" applyAlignment="1">
      <alignment horizontal="center"/>
    </xf>
    <xf numFmtId="0" fontId="27" fillId="0" borderId="11" xfId="0" applyFont="1" applyFill="1" applyBorder="1" applyAlignment="1">
      <alignment horizontal="center"/>
    </xf>
    <xf numFmtId="0" fontId="21" fillId="0" borderId="15" xfId="0" applyFont="1" applyFill="1" applyBorder="1" applyAlignment="1">
      <alignment horizontal="center"/>
    </xf>
    <xf numFmtId="0" fontId="22" fillId="25" borderId="11" xfId="61" applyFont="1" applyFill="1" applyBorder="1" applyAlignment="1">
      <alignment horizontal="center" vertical="top" wrapText="1"/>
      <protection/>
    </xf>
    <xf numFmtId="0" fontId="22" fillId="0" borderId="11" xfId="61" applyFont="1" applyFill="1" applyBorder="1" applyAlignment="1">
      <alignment horizontal="center" vertical="top" wrapText="1"/>
      <protection/>
    </xf>
    <xf numFmtId="0" fontId="21" fillId="0" borderId="28" xfId="61" applyFont="1" applyFill="1" applyBorder="1" applyAlignment="1" applyProtection="1">
      <alignment horizontal="center" wrapText="1"/>
      <protection locked="0"/>
    </xf>
    <xf numFmtId="0" fontId="21" fillId="0" borderId="28" xfId="61" applyFont="1" applyFill="1" applyBorder="1" applyAlignment="1">
      <alignment horizontal="center"/>
      <protection/>
    </xf>
    <xf numFmtId="0" fontId="22" fillId="0" borderId="29" xfId="61" applyFont="1" applyFill="1" applyBorder="1" applyAlignment="1" applyProtection="1">
      <alignment horizontal="center" wrapText="1"/>
      <protection locked="0"/>
    </xf>
    <xf numFmtId="0" fontId="22" fillId="25" borderId="32" xfId="61" applyFont="1" applyFill="1" applyBorder="1" applyAlignment="1" applyProtection="1">
      <alignment horizontal="center" wrapText="1"/>
      <protection locked="0"/>
    </xf>
    <xf numFmtId="0" fontId="28" fillId="0" borderId="28" xfId="61" applyFont="1" applyFill="1" applyBorder="1" applyAlignment="1" applyProtection="1">
      <alignment horizontal="center" wrapText="1"/>
      <protection locked="0"/>
    </xf>
    <xf numFmtId="0" fontId="27" fillId="0" borderId="28" xfId="61" applyFont="1" applyFill="1" applyBorder="1" applyAlignment="1" applyProtection="1">
      <alignment horizontal="center" wrapText="1"/>
      <protection locked="0"/>
    </xf>
    <xf numFmtId="0" fontId="21" fillId="0" borderId="34" xfId="61" applyFont="1" applyFill="1" applyBorder="1" applyAlignment="1" applyProtection="1">
      <alignment horizontal="center" wrapText="1"/>
      <protection locked="0"/>
    </xf>
    <xf numFmtId="182" fontId="27" fillId="0" borderId="11" xfId="0" applyNumberFormat="1" applyFont="1" applyFill="1" applyBorder="1" applyAlignment="1">
      <alignment/>
    </xf>
    <xf numFmtId="182" fontId="22" fillId="26" borderId="15" xfId="45" applyNumberFormat="1" applyFont="1" applyFill="1" applyBorder="1" applyAlignment="1" applyProtection="1">
      <alignment horizontal="right" wrapText="1"/>
      <protection locked="0"/>
    </xf>
    <xf numFmtId="182" fontId="22" fillId="0" borderId="16" xfId="61" applyNumberFormat="1" applyFont="1" applyFill="1" applyBorder="1" applyAlignment="1" applyProtection="1">
      <alignment horizontal="center" wrapText="1"/>
      <protection locked="0"/>
    </xf>
    <xf numFmtId="0" fontId="22" fillId="25" borderId="30" xfId="61" applyFont="1" applyFill="1" applyBorder="1" applyAlignment="1">
      <alignment horizontal="center" vertical="top"/>
      <protection/>
    </xf>
    <xf numFmtId="0" fontId="22" fillId="25" borderId="15" xfId="61" applyFont="1" applyFill="1" applyBorder="1" applyAlignment="1">
      <alignment horizontal="center" vertical="top" wrapText="1"/>
      <protection/>
    </xf>
    <xf numFmtId="0" fontId="21" fillId="0" borderId="0" xfId="0" applyFont="1" applyFill="1" applyAlignment="1">
      <alignment vertical="top"/>
    </xf>
    <xf numFmtId="0" fontId="22" fillId="25" borderId="34" xfId="61" applyFont="1" applyFill="1" applyBorder="1" applyAlignment="1">
      <alignment horizontal="center" wrapText="1"/>
      <protection/>
    </xf>
    <xf numFmtId="0" fontId="22" fillId="25" borderId="34" xfId="61" applyFont="1" applyFill="1" applyBorder="1" applyAlignment="1">
      <alignment horizontal="center"/>
      <protection/>
    </xf>
    <xf numFmtId="0" fontId="22" fillId="25" borderId="15" xfId="61" applyFont="1" applyFill="1" applyBorder="1" applyAlignment="1">
      <alignment horizontal="center"/>
      <protection/>
    </xf>
    <xf numFmtId="164" fontId="22" fillId="25" borderId="15" xfId="61" applyNumberFormat="1" applyFont="1" applyFill="1" applyBorder="1" applyAlignment="1">
      <alignment horizontal="center"/>
      <protection/>
    </xf>
    <xf numFmtId="164" fontId="22" fillId="25" borderId="15" xfId="61" applyNumberFormat="1" applyFont="1" applyFill="1" applyBorder="1" applyAlignment="1">
      <alignment horizontal="center" wrapText="1"/>
      <protection/>
    </xf>
    <xf numFmtId="0" fontId="27" fillId="0" borderId="0" xfId="0" applyFont="1" applyFill="1" applyAlignment="1">
      <alignment horizontal="center"/>
    </xf>
    <xf numFmtId="0" fontId="27" fillId="0" borderId="11" xfId="0" applyFont="1" applyFill="1" applyBorder="1" applyAlignment="1">
      <alignment/>
    </xf>
    <xf numFmtId="182" fontId="21" fillId="0" borderId="14" xfId="45" applyNumberFormat="1" applyFont="1" applyFill="1" applyBorder="1" applyAlignment="1">
      <alignment/>
    </xf>
    <xf numFmtId="182" fontId="21" fillId="0" borderId="16" xfId="45" applyNumberFormat="1" applyFont="1" applyFill="1" applyBorder="1" applyAlignment="1" applyProtection="1">
      <alignment wrapText="1"/>
      <protection locked="0"/>
    </xf>
    <xf numFmtId="5" fontId="21" fillId="0" borderId="10" xfId="45" applyNumberFormat="1" applyFont="1" applyFill="1" applyBorder="1" applyAlignment="1" applyProtection="1">
      <alignment wrapText="1"/>
      <protection locked="0"/>
    </xf>
    <xf numFmtId="5" fontId="21" fillId="0" borderId="15" xfId="45" applyNumberFormat="1" applyFont="1" applyFill="1" applyBorder="1" applyAlignment="1" applyProtection="1">
      <alignment wrapText="1"/>
      <protection locked="0"/>
    </xf>
    <xf numFmtId="182" fontId="22" fillId="0" borderId="11" xfId="45" applyNumberFormat="1" applyFont="1" applyFill="1" applyBorder="1" applyAlignment="1" applyProtection="1">
      <alignment wrapText="1"/>
      <protection locked="0"/>
    </xf>
    <xf numFmtId="182" fontId="22" fillId="0" borderId="16" xfId="45" applyNumberFormat="1" applyFont="1" applyFill="1" applyBorder="1" applyAlignment="1" applyProtection="1">
      <alignment wrapText="1"/>
      <protection locked="0"/>
    </xf>
    <xf numFmtId="182" fontId="22" fillId="28" borderId="15" xfId="45" applyNumberFormat="1" applyFont="1" applyFill="1" applyBorder="1" applyAlignment="1" applyProtection="1">
      <alignment wrapText="1"/>
      <protection locked="0"/>
    </xf>
    <xf numFmtId="182" fontId="22" fillId="0" borderId="13" xfId="45" applyNumberFormat="1" applyFont="1" applyFill="1" applyBorder="1" applyAlignment="1" applyProtection="1">
      <alignment wrapText="1"/>
      <protection locked="0"/>
    </xf>
    <xf numFmtId="164" fontId="22" fillId="0" borderId="10" xfId="61" applyNumberFormat="1" applyFont="1" applyFill="1" applyBorder="1" applyAlignment="1" applyProtection="1">
      <alignment wrapText="1"/>
      <protection locked="0"/>
    </xf>
    <xf numFmtId="164" fontId="22" fillId="0" borderId="10" xfId="42" applyNumberFormat="1" applyFont="1" applyFill="1" applyBorder="1" applyAlignment="1" applyProtection="1">
      <alignment wrapText="1"/>
      <protection locked="0"/>
    </xf>
    <xf numFmtId="0" fontId="22" fillId="25" borderId="28" xfId="61" applyFont="1" applyFill="1" applyBorder="1" applyAlignment="1">
      <alignment horizontal="center" wrapText="1"/>
      <protection/>
    </xf>
    <xf numFmtId="164" fontId="22" fillId="0" borderId="27" xfId="61" applyNumberFormat="1" applyFont="1" applyFill="1" applyBorder="1" applyAlignment="1">
      <alignment horizontal="center"/>
      <protection/>
    </xf>
    <xf numFmtId="0" fontId="22" fillId="25" borderId="47" xfId="61" applyFont="1" applyFill="1" applyBorder="1" applyAlignment="1">
      <alignment horizontal="center" wrapText="1"/>
      <protection/>
    </xf>
    <xf numFmtId="0" fontId="22" fillId="25" borderId="47" xfId="61" applyFont="1" applyFill="1" applyBorder="1" applyAlignment="1">
      <alignment horizontal="center"/>
      <protection/>
    </xf>
    <xf numFmtId="0" fontId="22" fillId="25" borderId="35" xfId="61" applyFont="1" applyFill="1" applyBorder="1" applyAlignment="1">
      <alignment horizontal="center"/>
      <protection/>
    </xf>
    <xf numFmtId="164" fontId="22" fillId="25" borderId="35" xfId="61" applyNumberFormat="1" applyFont="1" applyFill="1" applyBorder="1" applyAlignment="1">
      <alignment horizontal="center"/>
      <protection/>
    </xf>
    <xf numFmtId="0" fontId="22" fillId="25" borderId="10" xfId="61" applyFont="1" applyFill="1" applyBorder="1" applyAlignment="1" applyProtection="1">
      <alignment horizontal="center" vertical="center" wrapText="1"/>
      <protection locked="0"/>
    </xf>
    <xf numFmtId="0" fontId="22" fillId="25" borderId="10" xfId="61" applyFont="1" applyFill="1" applyBorder="1" applyAlignment="1" applyProtection="1">
      <alignment horizontal="center" wrapText="1"/>
      <protection locked="0"/>
    </xf>
    <xf numFmtId="0" fontId="22" fillId="25" borderId="10" xfId="61" applyFont="1" applyFill="1" applyBorder="1" applyAlignment="1">
      <alignment horizontal="center" vertical="center" wrapText="1"/>
      <protection/>
    </xf>
    <xf numFmtId="0" fontId="22" fillId="25" borderId="10" xfId="61" applyFont="1" applyFill="1" applyBorder="1" applyAlignment="1" applyProtection="1">
      <alignment horizontal="center" vertical="center" wrapText="1"/>
      <protection locked="0"/>
    </xf>
    <xf numFmtId="0" fontId="22" fillId="25" borderId="10" xfId="61" applyFont="1" applyFill="1" applyBorder="1" applyAlignment="1" applyProtection="1">
      <alignment horizontal="center" wrapText="1"/>
      <protection locked="0"/>
    </xf>
    <xf numFmtId="0" fontId="22" fillId="0" borderId="32" xfId="61" applyFont="1" applyFill="1" applyBorder="1" applyAlignment="1" applyProtection="1">
      <alignment horizontal="center" vertical="center" wrapText="1"/>
      <protection locked="0"/>
    </xf>
    <xf numFmtId="0" fontId="22" fillId="0" borderId="48" xfId="61" applyFont="1" applyFill="1" applyBorder="1" applyAlignment="1" applyProtection="1">
      <alignment horizontal="center" vertical="center" wrapText="1"/>
      <protection locked="0"/>
    </xf>
    <xf numFmtId="0" fontId="22" fillId="0" borderId="49" xfId="61" applyFont="1" applyFill="1" applyBorder="1" applyAlignment="1" applyProtection="1">
      <alignment horizontal="center" vertical="center" wrapText="1"/>
      <protection locked="0"/>
    </xf>
    <xf numFmtId="0" fontId="22" fillId="25" borderId="10" xfId="61" applyFont="1" applyFill="1" applyBorder="1" applyAlignment="1">
      <alignment horizontal="center" wrapText="1"/>
      <protection/>
    </xf>
    <xf numFmtId="0" fontId="31" fillId="0" borderId="25" xfId="61" applyFont="1" applyFill="1" applyBorder="1" applyAlignment="1" applyProtection="1">
      <alignment horizontal="center" wrapText="1"/>
      <protection locked="0"/>
    </xf>
    <xf numFmtId="0" fontId="31" fillId="0" borderId="11" xfId="61" applyFont="1" applyFill="1" applyBorder="1" applyAlignment="1" applyProtection="1">
      <alignment horizontal="center" wrapText="1"/>
      <protection locked="0"/>
    </xf>
    <xf numFmtId="0" fontId="31" fillId="0" borderId="12" xfId="61" applyFont="1" applyFill="1" applyBorder="1" applyAlignment="1" applyProtection="1">
      <alignment horizontal="center" wrapText="1"/>
      <protection locked="0"/>
    </xf>
    <xf numFmtId="0" fontId="21" fillId="0" borderId="27" xfId="61" applyFont="1" applyFill="1" applyBorder="1" applyAlignment="1" applyProtection="1">
      <alignment horizontal="center" wrapText="1"/>
      <protection locked="0"/>
    </xf>
    <xf numFmtId="0" fontId="21" fillId="0" borderId="11" xfId="61" applyFont="1" applyFill="1" applyBorder="1" applyAlignment="1" applyProtection="1">
      <alignment horizontal="center" wrapText="1"/>
      <protection locked="0"/>
    </xf>
    <xf numFmtId="0" fontId="21" fillId="0" borderId="12" xfId="61" applyFont="1" applyFill="1" applyBorder="1" applyAlignment="1" applyProtection="1">
      <alignment horizontal="center" wrapText="1"/>
      <protection locked="0"/>
    </xf>
    <xf numFmtId="0" fontId="22" fillId="25" borderId="10" xfId="61" applyFont="1" applyFill="1" applyBorder="1" applyAlignment="1">
      <alignment horizontal="center" vertical="center" wrapText="1"/>
      <protection/>
    </xf>
    <xf numFmtId="0" fontId="22" fillId="0" borderId="27" xfId="61" applyFont="1" applyFill="1" applyBorder="1" applyAlignment="1" applyProtection="1">
      <alignment horizontal="center" vertical="center" wrapText="1"/>
      <protection locked="0"/>
    </xf>
    <xf numFmtId="0" fontId="22" fillId="0" borderId="11" xfId="61" applyFont="1" applyFill="1" applyBorder="1" applyAlignment="1" applyProtection="1">
      <alignment horizontal="center" vertical="center" wrapText="1"/>
      <protection locked="0"/>
    </xf>
    <xf numFmtId="0" fontId="22" fillId="0" borderId="12" xfId="61" applyFont="1" applyFill="1" applyBorder="1" applyAlignment="1" applyProtection="1">
      <alignment horizontal="center" vertical="center" wrapText="1"/>
      <protection locked="0"/>
    </xf>
    <xf numFmtId="0" fontId="21" fillId="0" borderId="10" xfId="61" applyFont="1" applyFill="1" applyBorder="1" applyAlignment="1" applyProtection="1">
      <alignment horizontal="center" wrapText="1"/>
      <protection locked="0"/>
    </xf>
    <xf numFmtId="0" fontId="22" fillId="25" borderId="10" xfId="61" applyFont="1" applyFill="1" applyBorder="1" applyAlignment="1" applyProtection="1">
      <alignment horizontal="center" vertical="center" wrapText="1"/>
      <protection locked="0"/>
    </xf>
    <xf numFmtId="0" fontId="22" fillId="25" borderId="27" xfId="61" applyFont="1" applyFill="1" applyBorder="1" applyAlignment="1" applyProtection="1">
      <alignment horizontal="center" wrapText="1"/>
      <protection locked="0"/>
    </xf>
    <xf numFmtId="0" fontId="22" fillId="25" borderId="11" xfId="61" applyFont="1" applyFill="1" applyBorder="1" applyAlignment="1" applyProtection="1">
      <alignment horizontal="center" wrapText="1"/>
      <protection locked="0"/>
    </xf>
    <xf numFmtId="0" fontId="22" fillId="0" borderId="10" xfId="61" applyFont="1" applyFill="1" applyBorder="1" applyAlignment="1" applyProtection="1">
      <alignment horizontal="center" wrapText="1"/>
      <protection locked="0"/>
    </xf>
    <xf numFmtId="0" fontId="22" fillId="0" borderId="36" xfId="61" applyFont="1" applyFill="1" applyBorder="1" applyAlignment="1" applyProtection="1">
      <alignment horizontal="center" wrapText="1"/>
      <protection locked="0"/>
    </xf>
    <xf numFmtId="0" fontId="22" fillId="0" borderId="30" xfId="61" applyFont="1" applyFill="1" applyBorder="1" applyAlignment="1" applyProtection="1">
      <alignment horizontal="center" wrapText="1"/>
      <protection locked="0"/>
    </xf>
    <xf numFmtId="0" fontId="23" fillId="0" borderId="50" xfId="61" applyFont="1" applyFill="1" applyBorder="1" applyAlignment="1" applyProtection="1">
      <alignment horizontal="left" vertical="center" wrapText="1"/>
      <protection locked="0"/>
    </xf>
    <xf numFmtId="0" fontId="23" fillId="0" borderId="17" xfId="61" applyFont="1" applyFill="1" applyBorder="1" applyAlignment="1" applyProtection="1">
      <alignment horizontal="left" vertical="center" wrapText="1"/>
      <protection locked="0"/>
    </xf>
    <xf numFmtId="0" fontId="21" fillId="0" borderId="15" xfId="0" applyFont="1" applyFill="1" applyBorder="1" applyAlignment="1">
      <alignment horizontal="center" wrapText="1"/>
    </xf>
    <xf numFmtId="164" fontId="32" fillId="0" borderId="11" xfId="42" applyNumberFormat="1" applyFont="1" applyFill="1" applyBorder="1" applyAlignment="1" applyProtection="1">
      <alignment horizontal="center" vertical="center" wrapText="1"/>
      <protection locked="0"/>
    </xf>
    <xf numFmtId="0" fontId="32" fillId="0" borderId="0" xfId="0" applyFont="1" applyFill="1" applyAlignment="1">
      <alignment/>
    </xf>
    <xf numFmtId="0" fontId="32" fillId="0" borderId="0" xfId="0" applyFont="1" applyFill="1" applyBorder="1" applyAlignment="1">
      <alignment/>
    </xf>
    <xf numFmtId="0" fontId="34" fillId="0" borderId="23" xfId="61" applyFont="1" applyFill="1" applyBorder="1" applyAlignment="1" applyProtection="1">
      <alignment horizontal="center" wrapText="1"/>
      <protection locked="0"/>
    </xf>
    <xf numFmtId="182" fontId="34" fillId="0" borderId="10" xfId="45" applyNumberFormat="1" applyFont="1" applyFill="1" applyBorder="1" applyAlignment="1" applyProtection="1">
      <alignment wrapText="1"/>
      <protection locked="0"/>
    </xf>
    <xf numFmtId="0" fontId="33" fillId="0" borderId="30" xfId="61" applyFont="1" applyFill="1" applyBorder="1" applyAlignment="1" applyProtection="1">
      <alignment horizontal="center" wrapText="1"/>
      <protection locked="0"/>
    </xf>
    <xf numFmtId="0" fontId="33" fillId="0" borderId="13" xfId="61" applyFont="1" applyFill="1" applyBorder="1" applyAlignment="1" applyProtection="1">
      <alignment horizontal="center" wrapText="1"/>
      <protection locked="0"/>
    </xf>
    <xf numFmtId="0" fontId="33" fillId="0" borderId="34" xfId="61" applyFont="1" applyFill="1" applyBorder="1" applyAlignment="1" applyProtection="1">
      <alignment horizontal="center" wrapText="1"/>
      <protection locked="0"/>
    </xf>
    <xf numFmtId="0" fontId="33" fillId="0" borderId="15" xfId="61" applyFont="1" applyFill="1" applyBorder="1" applyAlignment="1" applyProtection="1">
      <alignment horizontal="center" wrapText="1"/>
      <protection locked="0"/>
    </xf>
    <xf numFmtId="0" fontId="33" fillId="0" borderId="27" xfId="61" applyFont="1" applyFill="1" applyBorder="1" applyAlignment="1">
      <alignment horizontal="center" wrapText="1"/>
      <protection/>
    </xf>
    <xf numFmtId="182" fontId="33" fillId="0" borderId="15" xfId="45" applyNumberFormat="1" applyFont="1" applyFill="1" applyBorder="1" applyAlignment="1" applyProtection="1">
      <alignment wrapText="1"/>
      <protection locked="0"/>
    </xf>
    <xf numFmtId="182" fontId="33" fillId="0" borderId="15" xfId="45" applyNumberFormat="1" applyFont="1" applyFill="1" applyBorder="1" applyAlignment="1" applyProtection="1">
      <alignment horizontal="right" wrapText="1"/>
      <protection locked="0"/>
    </xf>
    <xf numFmtId="182" fontId="33" fillId="0" borderId="15" xfId="45" applyNumberFormat="1" applyFont="1" applyFill="1" applyBorder="1" applyAlignment="1">
      <alignment/>
    </xf>
    <xf numFmtId="0" fontId="32" fillId="0" borderId="30" xfId="61" applyFont="1" applyFill="1" applyBorder="1" applyAlignment="1" applyProtection="1">
      <alignment horizontal="center" wrapText="1"/>
      <protection locked="0"/>
    </xf>
    <xf numFmtId="0" fontId="32" fillId="0" borderId="13" xfId="61" applyFont="1" applyFill="1" applyBorder="1" applyAlignment="1" applyProtection="1">
      <alignment horizontal="center" wrapText="1"/>
      <protection locked="0"/>
    </xf>
    <xf numFmtId="0" fontId="32" fillId="0" borderId="34" xfId="61" applyFont="1" applyFill="1" applyBorder="1" applyAlignment="1" applyProtection="1">
      <alignment horizontal="center" wrapText="1"/>
      <protection locked="0"/>
    </xf>
    <xf numFmtId="0" fontId="32" fillId="0" borderId="15" xfId="61" applyFont="1" applyFill="1" applyBorder="1" applyAlignment="1" applyProtection="1">
      <alignment horizontal="center" wrapText="1"/>
      <protection locked="0"/>
    </xf>
    <xf numFmtId="0" fontId="32" fillId="0" borderId="10" xfId="61" applyFont="1" applyFill="1" applyBorder="1" applyAlignment="1">
      <alignment horizontal="center" wrapText="1"/>
      <protection/>
    </xf>
    <xf numFmtId="182" fontId="32" fillId="0" borderId="15" xfId="45" applyNumberFormat="1" applyFont="1" applyFill="1" applyBorder="1" applyAlignment="1" applyProtection="1">
      <alignment wrapText="1"/>
      <protection locked="0"/>
    </xf>
    <xf numFmtId="182" fontId="32" fillId="0" borderId="15" xfId="45" applyNumberFormat="1" applyFont="1" applyFill="1" applyBorder="1" applyAlignment="1" applyProtection="1">
      <alignment horizontal="right" wrapText="1"/>
      <protection locked="0"/>
    </xf>
    <xf numFmtId="182" fontId="32" fillId="0" borderId="15" xfId="45" applyNumberFormat="1" applyFont="1" applyFill="1" applyBorder="1" applyAlignment="1">
      <alignment/>
    </xf>
    <xf numFmtId="164" fontId="32" fillId="0" borderId="42" xfId="61" applyNumberFormat="1" applyFont="1" applyFill="1" applyBorder="1" applyAlignment="1">
      <alignment wrapText="1"/>
      <protection/>
    </xf>
    <xf numFmtId="0" fontId="22" fillId="0" borderId="39" xfId="61" applyFont="1" applyFill="1" applyBorder="1" applyAlignment="1" applyProtection="1">
      <alignment horizontal="center" vertical="center" wrapText="1"/>
      <protection locked="0"/>
    </xf>
    <xf numFmtId="182" fontId="32" fillId="0" borderId="10" xfId="45" applyNumberFormat="1" applyFont="1" applyFill="1" applyBorder="1" applyAlignment="1" applyProtection="1">
      <alignment wrapText="1"/>
      <protection locked="0"/>
    </xf>
    <xf numFmtId="182" fontId="21" fillId="0" borderId="20" xfId="45" applyNumberFormat="1" applyFont="1" applyFill="1" applyBorder="1" applyAlignment="1" applyProtection="1">
      <alignment wrapText="1"/>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97TIP - Unconstrained " xfId="61"/>
    <cellStyle name="Note" xfId="62"/>
    <cellStyle name="Output" xfId="63"/>
    <cellStyle name="Percent" xfId="64"/>
    <cellStyle name="Title" xfId="65"/>
    <cellStyle name="Total" xfId="66"/>
    <cellStyle name="Warning Text" xfId="67"/>
  </cellStyles>
  <dxfs count="90">
    <dxf>
      <fill>
        <patternFill>
          <bgColor theme="6" tint="0.7999799847602844"/>
        </patternFill>
      </fill>
    </dxf>
    <dxf/>
    <dxf>
      <fill>
        <patternFill>
          <bgColor theme="6" tint="0.7999799847602844"/>
        </patternFill>
      </fill>
    </dxf>
    <dxf/>
    <dxf/>
    <dxf>
      <fill>
        <patternFill>
          <bgColor theme="6" tint="0.7999799847602844"/>
        </patternFill>
      </fill>
    </dxf>
    <dxf>
      <fill>
        <patternFill>
          <bgColor theme="6" tint="0.7999799847602844"/>
        </patternFill>
      </fill>
    </dxf>
    <dxf/>
    <dxf/>
    <dxf>
      <fill>
        <patternFill>
          <bgColor theme="6" tint="0.7999799847602844"/>
        </patternFill>
      </fill>
    </dxf>
    <dxf>
      <fill>
        <patternFill>
          <bgColor theme="6" tint="0.7999799847602844"/>
        </patternFill>
      </fill>
    </dxf>
    <dxf/>
    <dxf>
      <fill>
        <patternFill>
          <bgColor theme="6" tint="0.7999799847602844"/>
        </patternFill>
      </fill>
    </dxf>
    <dxf/>
    <dxf>
      <fill>
        <patternFill patternType="none">
          <bgColor indexed="65"/>
        </patternFill>
      </fill>
    </dxf>
    <dxf>
      <fill>
        <patternFill>
          <bgColor theme="6" tint="0.7999799847602844"/>
        </patternFill>
      </fill>
    </dxf>
    <dxf/>
    <dxf/>
    <dxf/>
    <dxf>
      <fill>
        <patternFill>
          <bgColor theme="6" tint="0.7999799847602844"/>
        </patternFill>
      </fill>
    </dxf>
    <dxf/>
    <dxf>
      <fill>
        <patternFill patternType="none">
          <bgColor indexed="65"/>
        </patternFill>
      </fill>
    </dxf>
    <dxf>
      <fill>
        <patternFill>
          <bgColor theme="6" tint="0.7999799847602844"/>
        </patternFill>
      </fill>
    </dxf>
    <dxf/>
    <dxf/>
    <dxf/>
    <dxf>
      <fill>
        <patternFill>
          <bgColor theme="6" tint="0.7999799847602844"/>
        </patternFill>
      </fill>
    </dxf>
    <dxf>
      <fill>
        <patternFill>
          <bgColor theme="6" tint="0.7999799847602844"/>
        </patternFill>
      </fill>
    </dxf>
    <dxf/>
    <dxf/>
    <dxf>
      <fill>
        <patternFill>
          <bgColor theme="3" tint="0.5999600291252136"/>
        </patternFill>
      </fill>
    </dxf>
    <dxf>
      <fill>
        <patternFill patternType="none">
          <bgColor indexed="65"/>
        </patternFill>
      </fill>
    </dxf>
    <dxf>
      <fill>
        <patternFill>
          <bgColor theme="6" tint="0.7999799847602844"/>
        </patternFill>
      </fill>
    </dxf>
    <dxf/>
    <dxf>
      <fill>
        <patternFill>
          <bgColor theme="3" tint="0.5999600291252136"/>
        </patternFill>
      </fill>
    </dxf>
    <dxf>
      <fill>
        <patternFill patternType="none">
          <bgColor indexed="65"/>
        </patternFill>
      </fill>
    </dxf>
    <dxf/>
    <dxf/>
    <dxf/>
    <dxf/>
    <dxf>
      <fill>
        <patternFill>
          <bgColor theme="6" tint="0.7999799847602844"/>
        </patternFill>
      </fill>
    </dxf>
    <dxf/>
    <dxf>
      <fill>
        <patternFill>
          <bgColor theme="6" tint="0.7999799847602844"/>
        </patternFill>
      </fill>
    </dxf>
    <dxf/>
    <dxf>
      <fill>
        <patternFill>
          <bgColor theme="6" tint="0.7999799847602844"/>
        </patternFill>
      </fill>
    </dxf>
    <dxf>
      <fill>
        <patternFill>
          <bgColor theme="6" tint="0.7999799847602844"/>
        </patternFill>
      </fill>
    </dxf>
    <dxf/>
    <dxf>
      <fill>
        <patternFill>
          <bgColor theme="6" tint="0.7999799847602844"/>
        </patternFill>
      </fill>
    </dxf>
    <dxf/>
    <dxf/>
    <dxf>
      <fill>
        <patternFill>
          <bgColor theme="6" tint="0.7999799847602844"/>
        </patternFill>
      </fill>
    </dxf>
    <dxf>
      <fill>
        <patternFill>
          <bgColor theme="6" tint="0.7999799847602844"/>
        </patternFill>
      </fill>
    </dxf>
    <dxf/>
    <dxf/>
    <dxf>
      <fill>
        <patternFill>
          <bgColor theme="6" tint="0.7999799847602844"/>
        </patternFill>
      </fill>
    </dxf>
    <dxf>
      <fill>
        <patternFill>
          <bgColor theme="6" tint="0.7999799847602844"/>
        </patternFill>
      </fill>
    </dxf>
    <dxf/>
    <dxf>
      <fill>
        <patternFill>
          <bgColor theme="6" tint="0.7999799847602844"/>
        </patternFill>
      </fill>
    </dxf>
    <dxf/>
    <dxf>
      <fill>
        <patternFill patternType="none">
          <bgColor indexed="65"/>
        </patternFill>
      </fill>
    </dxf>
    <dxf>
      <fill>
        <patternFill>
          <bgColor theme="6" tint="0.7999799847602844"/>
        </patternFill>
      </fill>
    </dxf>
    <dxf/>
    <dxf/>
    <dxf/>
    <dxf>
      <fill>
        <patternFill>
          <bgColor theme="6" tint="0.7999799847602844"/>
        </patternFill>
      </fill>
    </dxf>
    <dxf/>
    <dxf>
      <fill>
        <patternFill patternType="none">
          <bgColor indexed="65"/>
        </patternFill>
      </fill>
    </dxf>
    <dxf>
      <fill>
        <patternFill>
          <bgColor theme="6" tint="0.7999799847602844"/>
        </patternFill>
      </fill>
    </dxf>
    <dxf/>
    <dxf/>
    <dxf/>
    <dxf>
      <fill>
        <patternFill>
          <bgColor theme="6" tint="0.7999799847602844"/>
        </patternFill>
      </fill>
    </dxf>
    <dxf>
      <fill>
        <patternFill>
          <bgColor theme="6" tint="0.7999799847602844"/>
        </patternFill>
      </fill>
    </dxf>
    <dxf/>
    <dxf/>
    <dxf>
      <fill>
        <patternFill>
          <bgColor theme="3" tint="0.5999600291252136"/>
        </patternFill>
      </fill>
    </dxf>
    <dxf>
      <fill>
        <patternFill patternType="none">
          <bgColor indexed="65"/>
        </patternFill>
      </fill>
    </dxf>
    <dxf>
      <fill>
        <patternFill>
          <bgColor theme="6" tint="0.7999799847602844"/>
        </patternFill>
      </fill>
    </dxf>
    <dxf/>
    <dxf>
      <fill>
        <patternFill>
          <bgColor theme="3" tint="0.5999600291252136"/>
        </patternFill>
      </fill>
    </dxf>
    <dxf>
      <fill>
        <patternFill patternType="none">
          <bgColor indexed="65"/>
        </patternFill>
      </fill>
    </dxf>
    <dxf/>
    <dxf/>
    <dxf/>
    <dxf/>
    <dxf>
      <fill>
        <patternFill>
          <bgColor theme="6" tint="0.7999799847602844"/>
        </patternFill>
      </fill>
    </dxf>
    <dxf/>
    <dxf>
      <fill>
        <patternFill>
          <bgColor theme="6" tint="0.7999799847602844"/>
        </patternFill>
      </fill>
    </dxf>
    <dxf/>
    <dxf>
      <fill>
        <patternFill>
          <bgColor theme="6"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CK731"/>
  <sheetViews>
    <sheetView zoomScale="65" zoomScaleNormal="65" zoomScaleSheetLayoutView="70" zoomScalePageLayoutView="90" workbookViewId="0" topLeftCell="A54">
      <selection activeCell="V58" sqref="V58"/>
    </sheetView>
  </sheetViews>
  <sheetFormatPr defaultColWidth="13.28125" defaultRowHeight="12.75"/>
  <cols>
    <col min="1" max="1" width="13.28125" style="11" customWidth="1"/>
    <col min="2" max="2" width="17.00390625" style="72" customWidth="1"/>
    <col min="3" max="3" width="18.57421875" style="73" customWidth="1"/>
    <col min="4" max="4" width="26.140625" style="11" customWidth="1"/>
    <col min="5" max="5" width="27.140625" style="11" customWidth="1"/>
    <col min="6" max="6" width="14.140625" style="11" customWidth="1"/>
    <col min="7" max="7" width="35.57421875" style="11" customWidth="1"/>
    <col min="8" max="8" width="16.421875" style="73" customWidth="1"/>
    <col min="9" max="10" width="13.28125" style="74" customWidth="1"/>
    <col min="11" max="11" width="13.28125" style="11" customWidth="1"/>
    <col min="12" max="12" width="19.8515625" style="60" customWidth="1"/>
    <col min="13" max="13" width="19.8515625" style="11" customWidth="1"/>
    <col min="14" max="14" width="19.00390625" style="17" customWidth="1"/>
    <col min="15" max="15" width="21.421875" style="17" customWidth="1"/>
    <col min="16" max="16" width="44.8515625" style="71" customWidth="1"/>
    <col min="17" max="17" width="51.00390625" style="8" customWidth="1"/>
    <col min="18" max="18" width="23.421875" style="13" customWidth="1"/>
    <col min="19" max="19" width="26.140625" style="8" customWidth="1"/>
    <col min="20" max="20" width="40.8515625" style="1" customWidth="1"/>
    <col min="21" max="16384" width="13.28125" style="11" customWidth="1"/>
  </cols>
  <sheetData>
    <row r="1" spans="1:89" s="68" customFormat="1" ht="32.25" customHeight="1">
      <c r="A1" s="234">
        <v>2016</v>
      </c>
      <c r="B1" s="362"/>
      <c r="C1" s="363"/>
      <c r="D1" s="363"/>
      <c r="E1" s="363"/>
      <c r="F1" s="363"/>
      <c r="G1" s="363"/>
      <c r="H1" s="363"/>
      <c r="I1" s="363"/>
      <c r="J1" s="363"/>
      <c r="K1" s="363"/>
      <c r="L1" s="363"/>
      <c r="M1" s="363"/>
      <c r="N1" s="363"/>
      <c r="O1" s="364"/>
      <c r="P1" s="235"/>
      <c r="Q1" s="20"/>
      <c r="R1" s="9" t="s">
        <v>125</v>
      </c>
      <c r="S1" s="167" t="s">
        <v>125</v>
      </c>
      <c r="T1" s="1"/>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67"/>
    </row>
    <row r="2" spans="1:20" s="73" customFormat="1" ht="21" customHeight="1">
      <c r="A2" s="231" t="s">
        <v>191</v>
      </c>
      <c r="B2" s="351" t="s">
        <v>193</v>
      </c>
      <c r="C2" s="221" t="s">
        <v>14</v>
      </c>
      <c r="D2" s="219" t="s">
        <v>14</v>
      </c>
      <c r="E2" s="219" t="s">
        <v>14</v>
      </c>
      <c r="F2" s="219" t="s">
        <v>15</v>
      </c>
      <c r="G2" s="219" t="s">
        <v>103</v>
      </c>
      <c r="H2" s="219" t="s">
        <v>56</v>
      </c>
      <c r="I2" s="219" t="s">
        <v>0</v>
      </c>
      <c r="J2" s="219" t="s">
        <v>0</v>
      </c>
      <c r="K2" s="219" t="s">
        <v>16</v>
      </c>
      <c r="L2" s="223" t="s">
        <v>17</v>
      </c>
      <c r="M2" s="219" t="s">
        <v>18</v>
      </c>
      <c r="N2" s="221" t="s">
        <v>19</v>
      </c>
      <c r="O2" s="219" t="s">
        <v>1</v>
      </c>
      <c r="P2" s="365" t="s">
        <v>102</v>
      </c>
      <c r="Q2" s="365" t="s">
        <v>169</v>
      </c>
      <c r="R2" s="365" t="s">
        <v>253</v>
      </c>
      <c r="S2" s="365" t="s">
        <v>68</v>
      </c>
      <c r="T2" s="365" t="s">
        <v>181</v>
      </c>
    </row>
    <row r="3" spans="1:20" s="73" customFormat="1" ht="30.75" customHeight="1">
      <c r="A3" s="236" t="s">
        <v>192</v>
      </c>
      <c r="B3" s="353"/>
      <c r="C3" s="354" t="s">
        <v>20</v>
      </c>
      <c r="D3" s="355" t="s">
        <v>21</v>
      </c>
      <c r="E3" s="355" t="s">
        <v>22</v>
      </c>
      <c r="F3" s="355"/>
      <c r="G3" s="224" t="s">
        <v>101</v>
      </c>
      <c r="H3" s="355" t="s">
        <v>57</v>
      </c>
      <c r="I3" s="355" t="s">
        <v>23</v>
      </c>
      <c r="J3" s="355" t="s">
        <v>24</v>
      </c>
      <c r="K3" s="355" t="s">
        <v>25</v>
      </c>
      <c r="L3" s="356" t="s">
        <v>26</v>
      </c>
      <c r="M3" s="355" t="s">
        <v>27</v>
      </c>
      <c r="N3" s="354" t="s">
        <v>26</v>
      </c>
      <c r="O3" s="355" t="s">
        <v>28</v>
      </c>
      <c r="P3" s="365"/>
      <c r="Q3" s="365" t="s">
        <v>169</v>
      </c>
      <c r="R3" s="365" t="s">
        <v>250</v>
      </c>
      <c r="S3" s="365" t="s">
        <v>125</v>
      </c>
      <c r="T3" s="365"/>
    </row>
    <row r="4" spans="1:19" ht="0.75" customHeight="1" hidden="1" thickBot="1">
      <c r="A4" s="88">
        <v>2014</v>
      </c>
      <c r="B4" s="99"/>
      <c r="C4" s="319"/>
      <c r="D4" s="100"/>
      <c r="E4" s="100"/>
      <c r="F4" s="100"/>
      <c r="G4" s="100"/>
      <c r="H4" s="100"/>
      <c r="I4" s="100"/>
      <c r="J4" s="100"/>
      <c r="K4" s="100"/>
      <c r="L4" s="100"/>
      <c r="M4" s="100"/>
      <c r="N4" s="100"/>
      <c r="O4" s="101"/>
      <c r="P4" s="237"/>
      <c r="Q4" s="102"/>
      <c r="R4" s="170"/>
      <c r="S4" s="170" t="s">
        <v>91</v>
      </c>
    </row>
    <row r="5" spans="1:19" ht="30" hidden="1">
      <c r="A5" s="139" t="s">
        <v>71</v>
      </c>
      <c r="B5" s="103"/>
      <c r="C5" s="320"/>
      <c r="D5" s="104"/>
      <c r="E5" s="104"/>
      <c r="F5" s="104"/>
      <c r="G5" s="104"/>
      <c r="H5" s="104"/>
      <c r="I5" s="104"/>
      <c r="J5" s="104"/>
      <c r="K5" s="104"/>
      <c r="L5" s="104"/>
      <c r="M5" s="104"/>
      <c r="N5" s="104"/>
      <c r="O5" s="104"/>
      <c r="P5" s="238"/>
      <c r="Q5" s="19"/>
      <c r="R5" s="164"/>
      <c r="S5" s="164"/>
    </row>
    <row r="6" spans="1:19" ht="30" hidden="1">
      <c r="A6" s="76"/>
      <c r="B6" s="14" t="s">
        <v>36</v>
      </c>
      <c r="C6" s="153" t="s">
        <v>35</v>
      </c>
      <c r="D6" s="21" t="s">
        <v>48</v>
      </c>
      <c r="E6" s="2" t="s">
        <v>104</v>
      </c>
      <c r="F6" s="14" t="s">
        <v>6</v>
      </c>
      <c r="G6" s="6" t="s">
        <v>72</v>
      </c>
      <c r="H6" s="6" t="s">
        <v>81</v>
      </c>
      <c r="I6" s="14">
        <v>0</v>
      </c>
      <c r="J6" s="14">
        <v>0</v>
      </c>
      <c r="K6" s="6" t="s">
        <v>78</v>
      </c>
      <c r="L6" s="23">
        <v>895275</v>
      </c>
      <c r="M6" s="5" t="e">
        <f>(L6+#REF!+#REF!)/0.8*0.2</f>
        <v>#REF!</v>
      </c>
      <c r="N6" s="23"/>
      <c r="O6" s="93" t="e">
        <f>SUM(L6:N6)</f>
        <v>#REF!</v>
      </c>
      <c r="P6" s="239"/>
      <c r="Q6" s="106"/>
      <c r="R6" s="279"/>
      <c r="S6" s="171" t="s">
        <v>70</v>
      </c>
    </row>
    <row r="7" spans="1:19" ht="15.75" hidden="1">
      <c r="A7" s="76"/>
      <c r="B7" s="9"/>
      <c r="C7" s="133"/>
      <c r="D7" s="21"/>
      <c r="E7" s="2"/>
      <c r="F7" s="14"/>
      <c r="G7" s="6"/>
      <c r="H7" s="6"/>
      <c r="I7" s="14"/>
      <c r="J7" s="14"/>
      <c r="K7" s="22"/>
      <c r="L7" s="23">
        <v>0</v>
      </c>
      <c r="M7" s="5">
        <f>L7/0.943*0.057</f>
        <v>0</v>
      </c>
      <c r="N7" s="23"/>
      <c r="O7" s="93">
        <f>SUM(L7:N7)</f>
        <v>0</v>
      </c>
      <c r="P7" s="239"/>
      <c r="Q7" s="106"/>
      <c r="R7" s="279"/>
      <c r="S7" s="171"/>
    </row>
    <row r="8" spans="1:19" ht="15" hidden="1">
      <c r="A8" s="76"/>
      <c r="B8" s="105"/>
      <c r="C8" s="124"/>
      <c r="D8" s="33"/>
      <c r="E8" s="24"/>
      <c r="F8" s="10"/>
      <c r="G8" s="40"/>
      <c r="H8" s="10"/>
      <c r="I8" s="10"/>
      <c r="J8" s="10"/>
      <c r="K8" s="10"/>
      <c r="L8" s="35"/>
      <c r="M8" s="5"/>
      <c r="N8" s="1"/>
      <c r="O8" s="93"/>
      <c r="P8" s="239"/>
      <c r="Q8" s="106"/>
      <c r="R8" s="279"/>
      <c r="S8" s="171"/>
    </row>
    <row r="9" spans="1:19" ht="30" hidden="1">
      <c r="A9" s="76"/>
      <c r="B9" s="113" t="s">
        <v>47</v>
      </c>
      <c r="C9" s="321" t="s">
        <v>35</v>
      </c>
      <c r="D9" s="29" t="s">
        <v>50</v>
      </c>
      <c r="E9" s="114" t="s">
        <v>75</v>
      </c>
      <c r="F9" s="83" t="s">
        <v>76</v>
      </c>
      <c r="G9" s="30" t="s">
        <v>5</v>
      </c>
      <c r="H9" s="30" t="s">
        <v>63</v>
      </c>
      <c r="I9" s="31">
        <v>0</v>
      </c>
      <c r="J9" s="31">
        <v>0</v>
      </c>
      <c r="K9" s="30" t="s">
        <v>8</v>
      </c>
      <c r="L9" s="115" t="e">
        <f>#REF!</f>
        <v>#REF!</v>
      </c>
      <c r="M9" s="4" t="e">
        <f>#REF!</f>
        <v>#REF!</v>
      </c>
      <c r="N9" s="23"/>
      <c r="O9" s="93" t="e">
        <f aca="true" t="shared" si="0" ref="O9:O18">SUM(L9:N9)</f>
        <v>#REF!</v>
      </c>
      <c r="P9" s="239"/>
      <c r="Q9" s="106"/>
      <c r="R9" s="279"/>
      <c r="S9" s="171" t="s">
        <v>70</v>
      </c>
    </row>
    <row r="10" spans="1:19" ht="30" hidden="1">
      <c r="A10" s="76"/>
      <c r="B10" s="113" t="s">
        <v>77</v>
      </c>
      <c r="C10" s="321" t="s">
        <v>35</v>
      </c>
      <c r="D10" s="29" t="s">
        <v>49</v>
      </c>
      <c r="E10" s="114" t="s">
        <v>46</v>
      </c>
      <c r="F10" s="83" t="s">
        <v>45</v>
      </c>
      <c r="G10" s="30" t="s">
        <v>105</v>
      </c>
      <c r="H10" s="30" t="s">
        <v>82</v>
      </c>
      <c r="I10" s="31">
        <v>0</v>
      </c>
      <c r="J10" s="31">
        <v>6</v>
      </c>
      <c r="K10" s="30" t="s">
        <v>37</v>
      </c>
      <c r="L10" s="115"/>
      <c r="M10" s="4">
        <v>0</v>
      </c>
      <c r="N10" s="23"/>
      <c r="O10" s="93">
        <f t="shared" si="0"/>
        <v>0</v>
      </c>
      <c r="P10" s="239"/>
      <c r="Q10" s="106" t="s">
        <v>107</v>
      </c>
      <c r="R10" s="279"/>
      <c r="S10" s="171" t="s">
        <v>12</v>
      </c>
    </row>
    <row r="11" spans="1:20" s="41" customFormat="1" ht="19.5" customHeight="1" hidden="1" thickBot="1">
      <c r="A11" s="91">
        <v>41681</v>
      </c>
      <c r="B11" s="113" t="e">
        <f>#REF!</f>
        <v>#REF!</v>
      </c>
      <c r="C11" s="321" t="s">
        <v>40</v>
      </c>
      <c r="D11" s="29" t="s">
        <v>51</v>
      </c>
      <c r="E11" s="29" t="s">
        <v>52</v>
      </c>
      <c r="F11" s="118">
        <v>1930</v>
      </c>
      <c r="G11" s="30" t="s">
        <v>58</v>
      </c>
      <c r="H11" s="30" t="s">
        <v>83</v>
      </c>
      <c r="I11" s="31">
        <v>4</v>
      </c>
      <c r="J11" s="31">
        <v>4</v>
      </c>
      <c r="K11" s="30" t="s">
        <v>3</v>
      </c>
      <c r="L11" s="38" t="e">
        <f>#REF!</f>
        <v>#REF!</v>
      </c>
      <c r="M11" s="43" t="e">
        <f>(#REF!+L11)/0.943*0.057</f>
        <v>#REF!</v>
      </c>
      <c r="N11" s="42"/>
      <c r="O11" s="93" t="e">
        <f t="shared" si="0"/>
        <v>#REF!</v>
      </c>
      <c r="P11" s="239"/>
      <c r="Q11" s="106"/>
      <c r="R11" s="279"/>
      <c r="S11" s="171" t="s">
        <v>12</v>
      </c>
      <c r="T11" s="34"/>
    </row>
    <row r="12" spans="1:20" s="41" customFormat="1" ht="30.75" hidden="1">
      <c r="A12" s="77"/>
      <c r="B12" s="120" t="e">
        <f>#REF!</f>
        <v>#REF!</v>
      </c>
      <c r="C12" s="6" t="s">
        <v>40</v>
      </c>
      <c r="D12" s="21" t="s">
        <v>79</v>
      </c>
      <c r="E12" s="21" t="s">
        <v>53</v>
      </c>
      <c r="F12" s="14" t="s">
        <v>76</v>
      </c>
      <c r="G12" s="6" t="s">
        <v>80</v>
      </c>
      <c r="H12" s="6" t="s">
        <v>63</v>
      </c>
      <c r="I12" s="14">
        <v>0</v>
      </c>
      <c r="J12" s="14">
        <v>0</v>
      </c>
      <c r="K12" s="6" t="s">
        <v>7</v>
      </c>
      <c r="L12" s="23">
        <v>143995</v>
      </c>
      <c r="M12" s="43">
        <f>L12/0.943*0.057</f>
        <v>8703.833510074232</v>
      </c>
      <c r="N12" s="42"/>
      <c r="O12" s="93">
        <f t="shared" si="0"/>
        <v>152698.83351007424</v>
      </c>
      <c r="P12" s="239"/>
      <c r="Q12" s="106"/>
      <c r="R12" s="279"/>
      <c r="S12" s="171" t="s">
        <v>12</v>
      </c>
      <c r="T12" s="34"/>
    </row>
    <row r="13" spans="1:20" s="41" customFormat="1" ht="32.25" customHeight="1" hidden="1" thickBot="1">
      <c r="A13" s="77"/>
      <c r="B13" s="113" t="e">
        <f>#REF!</f>
        <v>#REF!</v>
      </c>
      <c r="C13" s="321" t="s">
        <v>40</v>
      </c>
      <c r="D13" s="29" t="s">
        <v>106</v>
      </c>
      <c r="E13" s="29" t="s">
        <v>54</v>
      </c>
      <c r="F13" s="31" t="s">
        <v>6</v>
      </c>
      <c r="G13" s="30" t="s">
        <v>55</v>
      </c>
      <c r="H13" s="30" t="s">
        <v>6</v>
      </c>
      <c r="I13" s="31">
        <v>0</v>
      </c>
      <c r="J13" s="31">
        <v>0</v>
      </c>
      <c r="K13" s="30" t="s">
        <v>4</v>
      </c>
      <c r="L13" s="38" t="e">
        <f>#REF!</f>
        <v>#REF!</v>
      </c>
      <c r="M13" s="43"/>
      <c r="N13" s="42"/>
      <c r="O13" s="93" t="e">
        <f t="shared" si="0"/>
        <v>#REF!</v>
      </c>
      <c r="P13" s="239"/>
      <c r="Q13" s="106"/>
      <c r="R13" s="279"/>
      <c r="S13" s="171" t="s">
        <v>12</v>
      </c>
      <c r="T13" s="34"/>
    </row>
    <row r="14" spans="1:20" s="41" customFormat="1" ht="24.75" customHeight="1" hidden="1" thickBot="1">
      <c r="A14" s="77"/>
      <c r="B14" s="121" t="e">
        <f>#REF!</f>
        <v>#REF!</v>
      </c>
      <c r="C14" s="124" t="s">
        <v>42</v>
      </c>
      <c r="D14" s="34" t="s">
        <v>43</v>
      </c>
      <c r="E14" s="34" t="s">
        <v>54</v>
      </c>
      <c r="F14" s="122" t="s">
        <v>6</v>
      </c>
      <c r="G14" s="123" t="s">
        <v>55</v>
      </c>
      <c r="H14" s="124" t="s">
        <v>6</v>
      </c>
      <c r="I14" s="122">
        <v>0</v>
      </c>
      <c r="J14" s="122">
        <v>0</v>
      </c>
      <c r="K14" s="124" t="s">
        <v>4</v>
      </c>
      <c r="L14" s="35" t="e">
        <f>#REF!</f>
        <v>#REF!</v>
      </c>
      <c r="M14" s="5"/>
      <c r="N14" s="125"/>
      <c r="O14" s="93" t="e">
        <f t="shared" si="0"/>
        <v>#REF!</v>
      </c>
      <c r="P14" s="239"/>
      <c r="Q14" s="106"/>
      <c r="R14" s="279"/>
      <c r="S14" s="171" t="s">
        <v>12</v>
      </c>
      <c r="T14" s="34"/>
    </row>
    <row r="15" spans="1:20" s="41" customFormat="1" ht="30.75" customHeight="1" hidden="1" thickBot="1">
      <c r="A15" s="91">
        <v>41681</v>
      </c>
      <c r="B15" s="81" t="s">
        <v>96</v>
      </c>
      <c r="C15" s="322" t="s">
        <v>34</v>
      </c>
      <c r="D15" s="45" t="s">
        <v>95</v>
      </c>
      <c r="E15" s="45" t="s">
        <v>73</v>
      </c>
      <c r="F15" s="83" t="s">
        <v>6</v>
      </c>
      <c r="G15" s="82" t="s">
        <v>84</v>
      </c>
      <c r="H15" s="84" t="s">
        <v>6</v>
      </c>
      <c r="I15" s="83">
        <v>0</v>
      </c>
      <c r="J15" s="83">
        <v>0</v>
      </c>
      <c r="K15" s="84" t="s">
        <v>3</v>
      </c>
      <c r="L15" s="85">
        <v>300000</v>
      </c>
      <c r="M15" s="43">
        <f>L15/0.943*0.057</f>
        <v>18133.616118769885</v>
      </c>
      <c r="N15" s="42"/>
      <c r="O15" s="93">
        <f t="shared" si="0"/>
        <v>318133.61611876986</v>
      </c>
      <c r="P15" s="239"/>
      <c r="Q15" s="106"/>
      <c r="R15" s="279"/>
      <c r="S15" s="171" t="s">
        <v>70</v>
      </c>
      <c r="T15" s="34"/>
    </row>
    <row r="16" spans="1:20" s="41" customFormat="1" ht="27" customHeight="1" hidden="1" thickBot="1">
      <c r="A16" s="91"/>
      <c r="B16" s="81" t="s">
        <v>97</v>
      </c>
      <c r="C16" s="322" t="s">
        <v>34</v>
      </c>
      <c r="D16" s="45" t="s">
        <v>94</v>
      </c>
      <c r="E16" s="45" t="s">
        <v>73</v>
      </c>
      <c r="F16" s="83" t="s">
        <v>6</v>
      </c>
      <c r="G16" s="82" t="s">
        <v>84</v>
      </c>
      <c r="H16" s="84" t="s">
        <v>6</v>
      </c>
      <c r="I16" s="83"/>
      <c r="J16" s="83"/>
      <c r="K16" s="84" t="s">
        <v>3</v>
      </c>
      <c r="L16" s="85">
        <v>131661</v>
      </c>
      <c r="M16" s="43">
        <f>L16/0.943*0.057</f>
        <v>7958.300106044539</v>
      </c>
      <c r="N16" s="42"/>
      <c r="O16" s="93">
        <f t="shared" si="0"/>
        <v>139619.30010604454</v>
      </c>
      <c r="P16" s="239"/>
      <c r="Q16" s="106"/>
      <c r="R16" s="279"/>
      <c r="S16" s="171" t="s">
        <v>70</v>
      </c>
      <c r="T16" s="34"/>
    </row>
    <row r="17" spans="1:20" s="41" customFormat="1" ht="45.75" hidden="1">
      <c r="A17" s="91" t="s">
        <v>74</v>
      </c>
      <c r="B17" s="81" t="s">
        <v>98</v>
      </c>
      <c r="C17" s="322" t="s">
        <v>34</v>
      </c>
      <c r="D17" s="45" t="s">
        <v>61</v>
      </c>
      <c r="E17" s="114" t="s">
        <v>99</v>
      </c>
      <c r="F17" s="83" t="s">
        <v>6</v>
      </c>
      <c r="G17" s="82" t="s">
        <v>84</v>
      </c>
      <c r="H17" s="84" t="s">
        <v>6</v>
      </c>
      <c r="I17" s="83">
        <v>0</v>
      </c>
      <c r="J17" s="83">
        <v>0</v>
      </c>
      <c r="K17" s="84" t="s">
        <v>4</v>
      </c>
      <c r="L17" s="85">
        <v>314963</v>
      </c>
      <c r="M17" s="43">
        <f>L17/0.943*0.057</f>
        <v>19038.060445387066</v>
      </c>
      <c r="N17" s="42"/>
      <c r="O17" s="93">
        <f t="shared" si="0"/>
        <v>334001.0604453871</v>
      </c>
      <c r="P17" s="239"/>
      <c r="Q17" s="106"/>
      <c r="R17" s="279"/>
      <c r="S17" s="171" t="s">
        <v>70</v>
      </c>
      <c r="T17" s="34"/>
    </row>
    <row r="18" spans="1:20" s="41" customFormat="1" ht="15.75" hidden="1">
      <c r="A18" s="91"/>
      <c r="B18" s="81"/>
      <c r="C18" s="322"/>
      <c r="D18" s="45"/>
      <c r="E18" s="45"/>
      <c r="F18" s="45"/>
      <c r="G18" s="82"/>
      <c r="H18" s="45"/>
      <c r="I18" s="83"/>
      <c r="J18" s="83"/>
      <c r="K18" s="84"/>
      <c r="L18" s="85"/>
      <c r="M18" s="43"/>
      <c r="N18" s="42"/>
      <c r="O18" s="94">
        <f t="shared" si="0"/>
        <v>0</v>
      </c>
      <c r="P18" s="240"/>
      <c r="Q18" s="106"/>
      <c r="R18" s="279"/>
      <c r="S18" s="171"/>
      <c r="T18" s="34"/>
    </row>
    <row r="19" spans="1:20" s="41" customFormat="1" ht="1.5" customHeight="1" hidden="1" thickBot="1">
      <c r="A19" s="78"/>
      <c r="B19" s="62"/>
      <c r="C19" s="323" t="s">
        <v>29</v>
      </c>
      <c r="D19" s="63"/>
      <c r="E19" s="63"/>
      <c r="F19" s="64"/>
      <c r="G19" s="64"/>
      <c r="H19" s="64"/>
      <c r="I19" s="65"/>
      <c r="J19" s="65"/>
      <c r="K19" s="64"/>
      <c r="L19" s="66" t="e">
        <f>SUM(L6:L17)</f>
        <v>#REF!</v>
      </c>
      <c r="M19" s="66" t="e">
        <f>SUM(M6:M17)</f>
        <v>#REF!</v>
      </c>
      <c r="N19" s="66">
        <f>SUM(N6:N9)</f>
        <v>0</v>
      </c>
      <c r="O19" s="95" t="e">
        <f>SUM(O6:O18)</f>
        <v>#REF!</v>
      </c>
      <c r="P19" s="241"/>
      <c r="Q19" s="136"/>
      <c r="R19" s="280"/>
      <c r="S19" s="172"/>
      <c r="T19" s="34"/>
    </row>
    <row r="20" spans="1:19" ht="30.75" customHeight="1" hidden="1">
      <c r="A20" s="86">
        <v>2015</v>
      </c>
      <c r="B20" s="146"/>
      <c r="C20" s="324"/>
      <c r="D20" s="147"/>
      <c r="E20" s="147"/>
      <c r="F20" s="148"/>
      <c r="G20" s="148"/>
      <c r="H20" s="148"/>
      <c r="I20" s="149"/>
      <c r="J20" s="149"/>
      <c r="K20" s="148"/>
      <c r="L20" s="150"/>
      <c r="M20" s="150"/>
      <c r="N20" s="150"/>
      <c r="O20" s="151"/>
      <c r="P20" s="242"/>
      <c r="Q20" s="107"/>
      <c r="R20" s="281"/>
      <c r="S20" s="173" t="s">
        <v>91</v>
      </c>
    </row>
    <row r="21" spans="1:19" ht="72" customHeight="1" hidden="1">
      <c r="A21" s="243" t="s">
        <v>204</v>
      </c>
      <c r="B21" s="165" t="s">
        <v>62</v>
      </c>
      <c r="C21" s="321" t="s">
        <v>40</v>
      </c>
      <c r="D21" s="29" t="s">
        <v>51</v>
      </c>
      <c r="E21" s="29" t="s">
        <v>111</v>
      </c>
      <c r="F21" s="155">
        <v>0.5</v>
      </c>
      <c r="G21" s="30" t="s">
        <v>108</v>
      </c>
      <c r="H21" s="30" t="s">
        <v>83</v>
      </c>
      <c r="I21" s="6">
        <v>2</v>
      </c>
      <c r="J21" s="6">
        <v>2</v>
      </c>
      <c r="K21" s="6" t="s">
        <v>3</v>
      </c>
      <c r="L21" s="192">
        <v>117000</v>
      </c>
      <c r="M21" s="194">
        <f>L21/0.943*0.057</f>
        <v>7072.110286320255</v>
      </c>
      <c r="N21" s="195"/>
      <c r="O21" s="196">
        <f>SUM(L21:N21)</f>
        <v>124072.11028632025</v>
      </c>
      <c r="P21" s="244" t="s">
        <v>170</v>
      </c>
      <c r="Q21" s="12"/>
      <c r="R21" s="278"/>
      <c r="S21" s="171"/>
    </row>
    <row r="22" spans="1:19" ht="22.5" customHeight="1" hidden="1">
      <c r="A22" s="245" t="s">
        <v>205</v>
      </c>
      <c r="B22" s="6" t="s">
        <v>41</v>
      </c>
      <c r="C22" s="6" t="s">
        <v>40</v>
      </c>
      <c r="D22" s="21" t="s">
        <v>67</v>
      </c>
      <c r="E22" s="21" t="s">
        <v>65</v>
      </c>
      <c r="F22" s="6">
        <v>0.36</v>
      </c>
      <c r="G22" s="6" t="s">
        <v>66</v>
      </c>
      <c r="H22" s="6" t="s">
        <v>63</v>
      </c>
      <c r="I22" s="6">
        <v>0</v>
      </c>
      <c r="J22" s="6">
        <v>0</v>
      </c>
      <c r="K22" s="6" t="s">
        <v>7</v>
      </c>
      <c r="L22" s="194">
        <v>606005</v>
      </c>
      <c r="M22" s="194">
        <f>L22/0.943*0.057</f>
        <v>36630.206786850475</v>
      </c>
      <c r="N22" s="194"/>
      <c r="O22" s="194">
        <f>SUM(L22:M22)</f>
        <v>642635.2067868505</v>
      </c>
      <c r="P22" s="244" t="s">
        <v>127</v>
      </c>
      <c r="Q22" s="12"/>
      <c r="R22" s="278"/>
      <c r="S22" s="171" t="s">
        <v>12</v>
      </c>
    </row>
    <row r="23" spans="1:19" ht="72" customHeight="1" hidden="1">
      <c r="A23" s="245" t="s">
        <v>206</v>
      </c>
      <c r="B23" s="6" t="s">
        <v>93</v>
      </c>
      <c r="C23" s="132" t="s">
        <v>40</v>
      </c>
      <c r="D23" s="131" t="s">
        <v>64</v>
      </c>
      <c r="E23" s="33" t="s">
        <v>65</v>
      </c>
      <c r="F23" s="123">
        <v>0.36</v>
      </c>
      <c r="G23" s="123" t="s">
        <v>66</v>
      </c>
      <c r="H23" s="123" t="s">
        <v>63</v>
      </c>
      <c r="I23" s="132">
        <v>2</v>
      </c>
      <c r="J23" s="132">
        <v>2</v>
      </c>
      <c r="K23" s="132" t="s">
        <v>3</v>
      </c>
      <c r="L23" s="198">
        <v>437670</v>
      </c>
      <c r="M23" s="194">
        <f>L23/0.943*0.057</f>
        <v>26455.132555673386</v>
      </c>
      <c r="N23" s="197"/>
      <c r="O23" s="200">
        <f aca="true" t="shared" si="1" ref="O23:O31">SUM(L23:N23)</f>
        <v>464125.13255567336</v>
      </c>
      <c r="P23" s="244" t="s">
        <v>127</v>
      </c>
      <c r="Q23" s="12"/>
      <c r="R23" s="278"/>
      <c r="S23" s="171" t="s">
        <v>12</v>
      </c>
    </row>
    <row r="24" spans="1:20" ht="78" customHeight="1" hidden="1">
      <c r="A24" s="245" t="s">
        <v>194</v>
      </c>
      <c r="B24" s="6" t="s">
        <v>159</v>
      </c>
      <c r="C24" s="6" t="s">
        <v>35</v>
      </c>
      <c r="D24" s="21" t="s">
        <v>139</v>
      </c>
      <c r="E24" s="21" t="s">
        <v>143</v>
      </c>
      <c r="F24" s="6">
        <v>0</v>
      </c>
      <c r="G24" s="6" t="s">
        <v>146</v>
      </c>
      <c r="H24" s="6" t="s">
        <v>9</v>
      </c>
      <c r="I24" s="6">
        <v>0</v>
      </c>
      <c r="J24" s="6">
        <v>0</v>
      </c>
      <c r="K24" s="6" t="s">
        <v>4</v>
      </c>
      <c r="L24" s="194">
        <v>30000</v>
      </c>
      <c r="M24" s="194">
        <v>0</v>
      </c>
      <c r="N24" s="194">
        <v>0</v>
      </c>
      <c r="O24" s="194">
        <f t="shared" si="1"/>
        <v>30000</v>
      </c>
      <c r="P24" s="246" t="s">
        <v>183</v>
      </c>
      <c r="Q24" s="163" t="s">
        <v>179</v>
      </c>
      <c r="R24" s="279"/>
      <c r="S24" s="171" t="s">
        <v>70</v>
      </c>
      <c r="T24" s="1" t="s">
        <v>182</v>
      </c>
    </row>
    <row r="25" spans="1:20" ht="75.75" customHeight="1" hidden="1">
      <c r="A25" s="245" t="s">
        <v>209</v>
      </c>
      <c r="B25" s="6" t="s">
        <v>185</v>
      </c>
      <c r="C25" s="132" t="s">
        <v>33</v>
      </c>
      <c r="D25" s="131" t="s">
        <v>141</v>
      </c>
      <c r="E25" s="131" t="s">
        <v>140</v>
      </c>
      <c r="F25" s="123">
        <v>0</v>
      </c>
      <c r="G25" s="123" t="s">
        <v>148</v>
      </c>
      <c r="H25" s="123" t="s">
        <v>142</v>
      </c>
      <c r="I25" s="132">
        <v>2</v>
      </c>
      <c r="J25" s="132">
        <v>2</v>
      </c>
      <c r="K25" s="132" t="s">
        <v>4</v>
      </c>
      <c r="L25" s="198">
        <f>215576+30000</f>
        <v>245576</v>
      </c>
      <c r="M25" s="194">
        <f>1425+1710</f>
        <v>3135</v>
      </c>
      <c r="N25" s="194">
        <v>0</v>
      </c>
      <c r="O25" s="194">
        <f t="shared" si="1"/>
        <v>248711</v>
      </c>
      <c r="P25" s="246" t="s">
        <v>238</v>
      </c>
      <c r="Q25" s="163" t="s">
        <v>179</v>
      </c>
      <c r="R25" s="279"/>
      <c r="S25" s="171" t="s">
        <v>70</v>
      </c>
      <c r="T25" s="2" t="s">
        <v>211</v>
      </c>
    </row>
    <row r="26" spans="1:20" ht="75.75" customHeight="1" hidden="1">
      <c r="A26" s="247" t="s">
        <v>228</v>
      </c>
      <c r="B26" s="158" t="s">
        <v>213</v>
      </c>
      <c r="C26" s="160" t="s">
        <v>212</v>
      </c>
      <c r="D26" s="162" t="s">
        <v>216</v>
      </c>
      <c r="E26" s="162" t="s">
        <v>214</v>
      </c>
      <c r="F26" s="159">
        <v>0</v>
      </c>
      <c r="G26" s="159" t="s">
        <v>215</v>
      </c>
      <c r="H26" s="161" t="s">
        <v>142</v>
      </c>
      <c r="I26" s="160">
        <v>2</v>
      </c>
      <c r="J26" s="160">
        <v>2</v>
      </c>
      <c r="K26" s="160" t="s">
        <v>38</v>
      </c>
      <c r="L26" s="201">
        <v>0</v>
      </c>
      <c r="M26" s="202">
        <v>0</v>
      </c>
      <c r="N26" s="203" t="s">
        <v>125</v>
      </c>
      <c r="O26" s="203">
        <f t="shared" si="1"/>
        <v>0</v>
      </c>
      <c r="P26" s="246" t="s">
        <v>220</v>
      </c>
      <c r="Q26" s="163" t="s">
        <v>179</v>
      </c>
      <c r="R26" s="279"/>
      <c r="S26" s="171" t="s">
        <v>70</v>
      </c>
      <c r="T26" s="2" t="s">
        <v>217</v>
      </c>
    </row>
    <row r="27" spans="1:20" ht="81.75" customHeight="1" hidden="1">
      <c r="A27" s="245" t="s">
        <v>195</v>
      </c>
      <c r="B27" s="6" t="s">
        <v>161</v>
      </c>
      <c r="C27" s="132" t="s">
        <v>42</v>
      </c>
      <c r="D27" s="131" t="s">
        <v>145</v>
      </c>
      <c r="E27" s="33" t="s">
        <v>144</v>
      </c>
      <c r="F27" s="82">
        <v>0</v>
      </c>
      <c r="G27" s="82" t="s">
        <v>154</v>
      </c>
      <c r="H27" s="82" t="s">
        <v>9</v>
      </c>
      <c r="I27" s="132">
        <v>0</v>
      </c>
      <c r="J27" s="132">
        <v>0</v>
      </c>
      <c r="K27" s="132" t="s">
        <v>4</v>
      </c>
      <c r="L27" s="198">
        <v>30000</v>
      </c>
      <c r="M27" s="204">
        <v>0</v>
      </c>
      <c r="N27" s="194">
        <v>0</v>
      </c>
      <c r="O27" s="194">
        <f t="shared" si="1"/>
        <v>30000</v>
      </c>
      <c r="P27" s="248" t="s">
        <v>172</v>
      </c>
      <c r="Q27" s="163" t="s">
        <v>179</v>
      </c>
      <c r="R27" s="279"/>
      <c r="S27" s="171" t="s">
        <v>70</v>
      </c>
      <c r="T27" s="1" t="s">
        <v>182</v>
      </c>
    </row>
    <row r="28" spans="1:20" ht="79.5" customHeight="1" hidden="1">
      <c r="A28" s="249" t="s">
        <v>196</v>
      </c>
      <c r="B28" s="6" t="s">
        <v>163</v>
      </c>
      <c r="C28" s="132" t="s">
        <v>42</v>
      </c>
      <c r="D28" s="131" t="s">
        <v>151</v>
      </c>
      <c r="E28" s="33" t="s">
        <v>144</v>
      </c>
      <c r="F28" s="82" t="s">
        <v>152</v>
      </c>
      <c r="G28" s="82" t="s">
        <v>155</v>
      </c>
      <c r="H28" s="82" t="s">
        <v>54</v>
      </c>
      <c r="I28" s="132">
        <v>0</v>
      </c>
      <c r="J28" s="132">
        <v>0</v>
      </c>
      <c r="K28" s="132" t="s">
        <v>4</v>
      </c>
      <c r="L28" s="198">
        <v>30000</v>
      </c>
      <c r="M28" s="204">
        <v>0</v>
      </c>
      <c r="N28" s="194">
        <v>0</v>
      </c>
      <c r="O28" s="194">
        <f t="shared" si="1"/>
        <v>30000</v>
      </c>
      <c r="P28" s="250" t="s">
        <v>173</v>
      </c>
      <c r="Q28" s="163" t="s">
        <v>179</v>
      </c>
      <c r="R28" s="279"/>
      <c r="S28" s="171" t="s">
        <v>70</v>
      </c>
      <c r="T28" s="1" t="s">
        <v>182</v>
      </c>
    </row>
    <row r="29" spans="1:20" s="8" customFormat="1" ht="78" customHeight="1" hidden="1">
      <c r="A29" s="245" t="s">
        <v>197</v>
      </c>
      <c r="B29" s="6" t="s">
        <v>165</v>
      </c>
      <c r="C29" s="6" t="s">
        <v>150</v>
      </c>
      <c r="D29" s="21" t="s">
        <v>158</v>
      </c>
      <c r="E29" s="33" t="s">
        <v>157</v>
      </c>
      <c r="F29" s="6">
        <v>0</v>
      </c>
      <c r="G29" s="6" t="s">
        <v>239</v>
      </c>
      <c r="H29" s="82" t="s">
        <v>54</v>
      </c>
      <c r="I29" s="132">
        <v>0</v>
      </c>
      <c r="J29" s="132">
        <v>0</v>
      </c>
      <c r="K29" s="132" t="s">
        <v>4</v>
      </c>
      <c r="L29" s="194">
        <v>75000</v>
      </c>
      <c r="M29" s="194">
        <v>0</v>
      </c>
      <c r="N29" s="194">
        <v>0</v>
      </c>
      <c r="O29" s="194">
        <f t="shared" si="1"/>
        <v>75000</v>
      </c>
      <c r="P29" s="246" t="s">
        <v>174</v>
      </c>
      <c r="Q29" s="163" t="s">
        <v>179</v>
      </c>
      <c r="R29" s="279"/>
      <c r="S29" s="174" t="s">
        <v>70</v>
      </c>
      <c r="T29" s="1" t="s">
        <v>182</v>
      </c>
    </row>
    <row r="30" spans="1:20" s="8" customFormat="1" ht="78" customHeight="1" hidden="1">
      <c r="A30" s="251" t="s">
        <v>203</v>
      </c>
      <c r="B30" s="188" t="s">
        <v>47</v>
      </c>
      <c r="C30" s="188" t="s">
        <v>35</v>
      </c>
      <c r="D30" s="189" t="s">
        <v>50</v>
      </c>
      <c r="E30" s="190" t="s">
        <v>75</v>
      </c>
      <c r="F30" s="188">
        <v>0.4</v>
      </c>
      <c r="G30" s="188" t="s">
        <v>190</v>
      </c>
      <c r="H30" s="188" t="s">
        <v>63</v>
      </c>
      <c r="I30" s="188">
        <v>0</v>
      </c>
      <c r="J30" s="188">
        <v>0</v>
      </c>
      <c r="K30" s="188" t="s">
        <v>7</v>
      </c>
      <c r="L30" s="205">
        <v>12000</v>
      </c>
      <c r="M30" s="205">
        <f>L30/0.943*0.057</f>
        <v>725.3446447507954</v>
      </c>
      <c r="N30" s="205">
        <v>0</v>
      </c>
      <c r="O30" s="205">
        <f t="shared" si="1"/>
        <v>12725.344644750796</v>
      </c>
      <c r="P30" s="246" t="s">
        <v>225</v>
      </c>
      <c r="Q30" s="163" t="s">
        <v>226</v>
      </c>
      <c r="R30" s="279"/>
      <c r="S30" s="174" t="s">
        <v>70</v>
      </c>
      <c r="T30" s="2" t="s">
        <v>227</v>
      </c>
    </row>
    <row r="31" spans="1:20" s="8" customFormat="1" ht="84" customHeight="1" hidden="1">
      <c r="A31" s="245" t="s">
        <v>202</v>
      </c>
      <c r="B31" s="53" t="s">
        <v>47</v>
      </c>
      <c r="C31" s="6" t="s">
        <v>35</v>
      </c>
      <c r="D31" s="21" t="s">
        <v>50</v>
      </c>
      <c r="E31" s="33" t="s">
        <v>75</v>
      </c>
      <c r="F31" s="122">
        <v>0.4</v>
      </c>
      <c r="G31" s="6" t="s">
        <v>5</v>
      </c>
      <c r="H31" s="6" t="s">
        <v>63</v>
      </c>
      <c r="I31" s="6">
        <v>0</v>
      </c>
      <c r="J31" s="6">
        <v>0</v>
      </c>
      <c r="K31" s="6" t="s">
        <v>8</v>
      </c>
      <c r="L31" s="206">
        <v>294940</v>
      </c>
      <c r="M31" s="206">
        <v>0</v>
      </c>
      <c r="N31" s="194"/>
      <c r="O31" s="194">
        <f t="shared" si="1"/>
        <v>294940</v>
      </c>
      <c r="P31" s="252" t="s">
        <v>171</v>
      </c>
      <c r="Q31" s="163" t="s">
        <v>184</v>
      </c>
      <c r="R31" s="279"/>
      <c r="S31" s="174" t="s">
        <v>70</v>
      </c>
      <c r="T31" s="1" t="s">
        <v>182</v>
      </c>
    </row>
    <row r="32" spans="1:19" ht="72" customHeight="1" hidden="1">
      <c r="A32" s="91"/>
      <c r="B32" s="126"/>
      <c r="C32" s="325"/>
      <c r="D32" s="127"/>
      <c r="E32" s="127"/>
      <c r="F32" s="128"/>
      <c r="G32" s="128"/>
      <c r="H32" s="128"/>
      <c r="I32" s="129"/>
      <c r="J32" s="129"/>
      <c r="K32" s="128"/>
      <c r="L32" s="208"/>
      <c r="M32" s="208"/>
      <c r="N32" s="208"/>
      <c r="O32" s="210"/>
      <c r="P32" s="253"/>
      <c r="Q32" s="106"/>
      <c r="R32" s="279"/>
      <c r="S32" s="171"/>
    </row>
    <row r="33" spans="1:19" ht="44.25" customHeight="1" hidden="1">
      <c r="A33" s="77"/>
      <c r="B33" s="44" t="s">
        <v>2</v>
      </c>
      <c r="C33" s="326"/>
      <c r="D33" s="29"/>
      <c r="E33" s="29"/>
      <c r="F33" s="30"/>
      <c r="G33" s="30"/>
      <c r="H33" s="30"/>
      <c r="I33" s="31"/>
      <c r="J33" s="31"/>
      <c r="K33" s="30" t="s">
        <v>3</v>
      </c>
      <c r="L33" s="204">
        <v>500</v>
      </c>
      <c r="M33" s="204"/>
      <c r="N33" s="204"/>
      <c r="O33" s="194">
        <f>SUM(L33:N33)</f>
        <v>500</v>
      </c>
      <c r="P33" s="239"/>
      <c r="Q33" s="106"/>
      <c r="R33" s="279"/>
      <c r="S33" s="171" t="s">
        <v>70</v>
      </c>
    </row>
    <row r="34" spans="1:19" ht="72" customHeight="1" hidden="1">
      <c r="A34" s="111"/>
      <c r="B34" s="39"/>
      <c r="C34" s="167" t="s">
        <v>178</v>
      </c>
      <c r="D34" s="21"/>
      <c r="E34" s="21"/>
      <c r="F34" s="6"/>
      <c r="G34" s="6"/>
      <c r="H34" s="6"/>
      <c r="I34" s="14"/>
      <c r="J34" s="14"/>
      <c r="K34" s="6"/>
      <c r="L34" s="197">
        <f>SUM(L21:L33)</f>
        <v>1878691</v>
      </c>
      <c r="M34" s="197">
        <f>SUM(M21:M33)</f>
        <v>74017.7942735949</v>
      </c>
      <c r="N34" s="211">
        <f>SUM(N21:N30)</f>
        <v>0</v>
      </c>
      <c r="O34" s="211">
        <f>SUM(O21:O33)</f>
        <v>1952708.7942735946</v>
      </c>
      <c r="P34" s="241"/>
      <c r="Q34" s="137"/>
      <c r="R34" s="187"/>
      <c r="S34" s="175"/>
    </row>
    <row r="35" spans="1:19" ht="34.5" customHeight="1" hidden="1">
      <c r="A35" s="80"/>
      <c r="B35" s="9"/>
      <c r="C35" s="181"/>
      <c r="D35" s="182"/>
      <c r="E35" s="182"/>
      <c r="F35" s="180"/>
      <c r="G35" s="180"/>
      <c r="H35" s="180"/>
      <c r="I35" s="183"/>
      <c r="J35" s="183"/>
      <c r="K35" s="180"/>
      <c r="L35" s="184"/>
      <c r="M35" s="184"/>
      <c r="N35" s="184"/>
      <c r="O35" s="184"/>
      <c r="P35" s="254"/>
      <c r="Q35" s="137"/>
      <c r="R35" s="187"/>
      <c r="S35" s="175"/>
    </row>
    <row r="36" spans="1:20" ht="78" customHeight="1">
      <c r="A36" s="79" t="s">
        <v>198</v>
      </c>
      <c r="B36" s="6" t="s">
        <v>160</v>
      </c>
      <c r="C36" s="6" t="s">
        <v>35</v>
      </c>
      <c r="D36" s="6" t="s">
        <v>263</v>
      </c>
      <c r="E36" s="6" t="s">
        <v>343</v>
      </c>
      <c r="F36" s="6">
        <v>0</v>
      </c>
      <c r="G36" s="6" t="s">
        <v>147</v>
      </c>
      <c r="H36" s="6" t="s">
        <v>9</v>
      </c>
      <c r="I36" s="6">
        <v>0</v>
      </c>
      <c r="J36" s="6">
        <v>0</v>
      </c>
      <c r="K36" s="6" t="s">
        <v>4</v>
      </c>
      <c r="L36" s="198">
        <v>61222</v>
      </c>
      <c r="M36" s="198">
        <v>0</v>
      </c>
      <c r="N36" s="198">
        <v>0</v>
      </c>
      <c r="O36" s="198">
        <f aca="true" t="shared" si="2" ref="O36:O41">SUM(L36:N36)</f>
        <v>61222</v>
      </c>
      <c r="P36" s="255" t="s">
        <v>244</v>
      </c>
      <c r="Q36" s="163" t="s">
        <v>179</v>
      </c>
      <c r="R36" s="279" t="s">
        <v>13</v>
      </c>
      <c r="S36" s="171" t="s">
        <v>70</v>
      </c>
      <c r="T36" s="1" t="s">
        <v>248</v>
      </c>
    </row>
    <row r="37" spans="1:20" ht="73.5" customHeight="1">
      <c r="A37" s="245" t="s">
        <v>199</v>
      </c>
      <c r="B37" s="6" t="s">
        <v>164</v>
      </c>
      <c r="C37" s="132" t="s">
        <v>42</v>
      </c>
      <c r="D37" s="132" t="s">
        <v>264</v>
      </c>
      <c r="E37" s="123" t="s">
        <v>246</v>
      </c>
      <c r="F37" s="82" t="s">
        <v>152</v>
      </c>
      <c r="G37" s="82" t="s">
        <v>156</v>
      </c>
      <c r="H37" s="82" t="s">
        <v>54</v>
      </c>
      <c r="I37" s="132">
        <v>0</v>
      </c>
      <c r="J37" s="132">
        <v>0</v>
      </c>
      <c r="K37" s="132" t="s">
        <v>4</v>
      </c>
      <c r="L37" s="198">
        <v>230771</v>
      </c>
      <c r="M37" s="198">
        <v>0</v>
      </c>
      <c r="N37" s="198">
        <v>0</v>
      </c>
      <c r="O37" s="198">
        <f t="shared" si="2"/>
        <v>230771</v>
      </c>
      <c r="P37" s="255" t="s">
        <v>244</v>
      </c>
      <c r="Q37" s="163" t="s">
        <v>179</v>
      </c>
      <c r="R37" s="279" t="s">
        <v>13</v>
      </c>
      <c r="S37" s="171" t="s">
        <v>70</v>
      </c>
      <c r="T37" s="1" t="s">
        <v>248</v>
      </c>
    </row>
    <row r="38" spans="1:19" ht="0.75" customHeight="1" hidden="1">
      <c r="A38" s="389"/>
      <c r="B38" s="307"/>
      <c r="C38" s="307"/>
      <c r="D38" s="307"/>
      <c r="E38" s="308"/>
      <c r="F38" s="308"/>
      <c r="G38" s="308"/>
      <c r="H38" s="82" t="s">
        <v>54</v>
      </c>
      <c r="I38" s="307"/>
      <c r="J38" s="307"/>
      <c r="K38" s="307"/>
      <c r="L38" s="309"/>
      <c r="M38" s="309"/>
      <c r="N38" s="390"/>
      <c r="O38" s="309">
        <f t="shared" si="2"/>
        <v>0</v>
      </c>
      <c r="P38" s="255" t="s">
        <v>244</v>
      </c>
      <c r="Q38" s="163"/>
      <c r="R38" s="279"/>
      <c r="S38" s="171" t="s">
        <v>70</v>
      </c>
    </row>
    <row r="39" spans="1:20" s="50" customFormat="1" ht="80.25" customHeight="1">
      <c r="A39" s="245" t="s">
        <v>304</v>
      </c>
      <c r="B39" s="6" t="s">
        <v>221</v>
      </c>
      <c r="C39" s="6" t="s">
        <v>35</v>
      </c>
      <c r="D39" s="6" t="s">
        <v>273</v>
      </c>
      <c r="E39" s="6" t="s">
        <v>274</v>
      </c>
      <c r="F39" s="6">
        <v>0</v>
      </c>
      <c r="G39" s="6" t="s">
        <v>223</v>
      </c>
      <c r="H39" s="6" t="s">
        <v>237</v>
      </c>
      <c r="I39" s="6">
        <v>4</v>
      </c>
      <c r="J39" s="6">
        <v>4</v>
      </c>
      <c r="K39" s="6" t="s">
        <v>4</v>
      </c>
      <c r="L39" s="198">
        <v>105000</v>
      </c>
      <c r="M39" s="198">
        <v>0</v>
      </c>
      <c r="N39" s="198">
        <v>0</v>
      </c>
      <c r="O39" s="198">
        <f t="shared" si="2"/>
        <v>105000</v>
      </c>
      <c r="P39" s="274" t="s">
        <v>244</v>
      </c>
      <c r="Q39" s="306" t="s">
        <v>179</v>
      </c>
      <c r="R39" s="287" t="s">
        <v>13</v>
      </c>
      <c r="S39" s="311" t="s">
        <v>70</v>
      </c>
      <c r="T39" s="157" t="s">
        <v>275</v>
      </c>
    </row>
    <row r="40" spans="1:89" s="8" customFormat="1" ht="55.5" customHeight="1">
      <c r="A40" s="6"/>
      <c r="B40" s="6" t="s">
        <v>242</v>
      </c>
      <c r="C40" s="6" t="s">
        <v>92</v>
      </c>
      <c r="D40" s="6" t="s">
        <v>240</v>
      </c>
      <c r="E40" s="141" t="s">
        <v>241</v>
      </c>
      <c r="F40" s="3">
        <v>0</v>
      </c>
      <c r="G40" s="3" t="s">
        <v>243</v>
      </c>
      <c r="H40" s="82" t="s">
        <v>54</v>
      </c>
      <c r="I40" s="3">
        <v>0</v>
      </c>
      <c r="J40" s="3">
        <v>0</v>
      </c>
      <c r="K40" s="3" t="s">
        <v>3</v>
      </c>
      <c r="L40" s="198">
        <v>4745</v>
      </c>
      <c r="M40" s="198">
        <f>L40/0.943*0.057</f>
        <v>286.81336161187704</v>
      </c>
      <c r="N40" s="342">
        <v>0</v>
      </c>
      <c r="O40" s="198">
        <f t="shared" si="2"/>
        <v>5031.813361611877</v>
      </c>
      <c r="P40" s="265" t="s">
        <v>244</v>
      </c>
      <c r="Q40" s="306" t="s">
        <v>281</v>
      </c>
      <c r="R40" s="279" t="s">
        <v>13</v>
      </c>
      <c r="S40" s="171" t="s">
        <v>70</v>
      </c>
      <c r="T40" s="1" t="s">
        <v>275</v>
      </c>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20" s="46" customFormat="1" ht="57" customHeight="1">
      <c r="A41" s="22"/>
      <c r="B41" s="6" t="s">
        <v>278</v>
      </c>
      <c r="C41" s="6" t="s">
        <v>92</v>
      </c>
      <c r="D41" s="6" t="s">
        <v>271</v>
      </c>
      <c r="E41" s="141" t="s">
        <v>241</v>
      </c>
      <c r="F41" s="3">
        <v>0</v>
      </c>
      <c r="G41" s="3" t="s">
        <v>243</v>
      </c>
      <c r="H41" s="82" t="s">
        <v>54</v>
      </c>
      <c r="I41" s="3">
        <v>0</v>
      </c>
      <c r="J41" s="3">
        <v>0</v>
      </c>
      <c r="K41" s="3" t="s">
        <v>3</v>
      </c>
      <c r="L41" s="200">
        <v>25000</v>
      </c>
      <c r="M41" s="198">
        <f>L41/0.943*0.057</f>
        <v>1511.134676564157</v>
      </c>
      <c r="N41" s="199">
        <v>0</v>
      </c>
      <c r="O41" s="198">
        <f t="shared" si="2"/>
        <v>26511.134676564157</v>
      </c>
      <c r="P41" s="255" t="s">
        <v>244</v>
      </c>
      <c r="Q41" s="306" t="s">
        <v>280</v>
      </c>
      <c r="R41" s="287" t="s">
        <v>13</v>
      </c>
      <c r="S41" s="311" t="s">
        <v>70</v>
      </c>
      <c r="T41" s="157" t="s">
        <v>275</v>
      </c>
    </row>
    <row r="42" spans="1:89" s="8" customFormat="1" ht="45" customHeight="1">
      <c r="A42" s="6" t="s">
        <v>290</v>
      </c>
      <c r="B42" s="141" t="s">
        <v>305</v>
      </c>
      <c r="C42" s="132" t="s">
        <v>33</v>
      </c>
      <c r="D42" s="6" t="s">
        <v>230</v>
      </c>
      <c r="E42" s="6" t="s">
        <v>230</v>
      </c>
      <c r="F42" s="6">
        <v>0</v>
      </c>
      <c r="G42" s="6" t="s">
        <v>231</v>
      </c>
      <c r="H42" s="6" t="s">
        <v>235</v>
      </c>
      <c r="I42" s="6">
        <v>0</v>
      </c>
      <c r="J42" s="6">
        <v>0</v>
      </c>
      <c r="K42" s="90" t="s">
        <v>267</v>
      </c>
      <c r="L42" s="198">
        <v>1720000</v>
      </c>
      <c r="M42" s="344"/>
      <c r="N42" s="344"/>
      <c r="O42" s="200">
        <v>1720000</v>
      </c>
      <c r="P42" s="265" t="s">
        <v>244</v>
      </c>
      <c r="Q42" s="106" t="s">
        <v>125</v>
      </c>
      <c r="R42" s="279" t="s">
        <v>12</v>
      </c>
      <c r="S42" s="171" t="s">
        <v>247</v>
      </c>
      <c r="T42" s="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16" ht="42" customHeight="1">
      <c r="A43" s="3" t="s">
        <v>291</v>
      </c>
      <c r="B43" s="141" t="s">
        <v>306</v>
      </c>
      <c r="C43" s="3" t="s">
        <v>33</v>
      </c>
      <c r="D43" s="6" t="s">
        <v>88</v>
      </c>
      <c r="E43" s="6" t="s">
        <v>89</v>
      </c>
      <c r="F43" s="6">
        <v>8.3</v>
      </c>
      <c r="G43" s="6" t="s">
        <v>311</v>
      </c>
      <c r="H43" s="6" t="s">
        <v>142</v>
      </c>
      <c r="I43" s="6">
        <v>4</v>
      </c>
      <c r="J43" s="6">
        <v>4</v>
      </c>
      <c r="K43" s="90" t="s">
        <v>267</v>
      </c>
      <c r="L43" s="198">
        <v>13872000</v>
      </c>
      <c r="M43" s="343"/>
      <c r="N43" s="344"/>
      <c r="O43" s="200">
        <f>SUM(L43:N43)</f>
        <v>13872000</v>
      </c>
      <c r="P43" s="265" t="s">
        <v>244</v>
      </c>
    </row>
    <row r="44" spans="1:20" s="46" customFormat="1" ht="36.75" customHeight="1">
      <c r="A44" s="389"/>
      <c r="B44" s="3" t="s">
        <v>2</v>
      </c>
      <c r="C44" s="3"/>
      <c r="D44" s="3"/>
      <c r="E44" s="3"/>
      <c r="F44" s="3"/>
      <c r="G44" s="3"/>
      <c r="H44" s="3"/>
      <c r="I44" s="3"/>
      <c r="J44" s="3"/>
      <c r="K44" s="3" t="s">
        <v>3</v>
      </c>
      <c r="L44" s="200">
        <v>500</v>
      </c>
      <c r="M44" s="200">
        <v>0</v>
      </c>
      <c r="N44" s="200">
        <v>0</v>
      </c>
      <c r="O44" s="200">
        <f>SUM(L44:N44)</f>
        <v>500</v>
      </c>
      <c r="P44" s="265" t="s">
        <v>244</v>
      </c>
      <c r="Q44" s="163"/>
      <c r="R44" s="279" t="s">
        <v>13</v>
      </c>
      <c r="S44" s="171" t="s">
        <v>70</v>
      </c>
      <c r="T44" s="47"/>
    </row>
    <row r="45" spans="1:20" s="46" customFormat="1" ht="50.25" customHeight="1">
      <c r="A45" s="111"/>
      <c r="B45" s="49"/>
      <c r="C45" s="133" t="s">
        <v>30</v>
      </c>
      <c r="D45" s="21"/>
      <c r="E45" s="21"/>
      <c r="F45" s="6"/>
      <c r="G45" s="6"/>
      <c r="H45" s="6"/>
      <c r="I45" s="14"/>
      <c r="J45" s="14"/>
      <c r="K45" s="6"/>
      <c r="L45" s="199">
        <f>SUM(L36:L44)</f>
        <v>16019238</v>
      </c>
      <c r="M45" s="199">
        <f>SUM(M36:M44)</f>
        <v>1797.948038176034</v>
      </c>
      <c r="N45" s="199">
        <f>SUM(N36:N44)</f>
        <v>0</v>
      </c>
      <c r="O45" s="199">
        <f>SUM(O36:O44)</f>
        <v>16021035.948038176</v>
      </c>
      <c r="P45" s="256"/>
      <c r="Q45" s="163"/>
      <c r="R45" s="279" t="s">
        <v>13</v>
      </c>
      <c r="S45" s="171" t="s">
        <v>70</v>
      </c>
      <c r="T45" s="47"/>
    </row>
    <row r="46" spans="1:20" s="46" customFormat="1" ht="29.25" customHeight="1" hidden="1">
      <c r="A46" s="111"/>
      <c r="B46" s="218"/>
      <c r="C46" s="181"/>
      <c r="D46" s="182"/>
      <c r="E46" s="182"/>
      <c r="F46" s="180"/>
      <c r="G46" s="180"/>
      <c r="H46" s="180"/>
      <c r="I46" s="183"/>
      <c r="J46" s="183"/>
      <c r="K46" s="180"/>
      <c r="L46" s="213"/>
      <c r="M46" s="213"/>
      <c r="N46" s="213"/>
      <c r="O46" s="213"/>
      <c r="P46" s="142"/>
      <c r="Q46" s="163"/>
      <c r="R46" s="279"/>
      <c r="S46" s="175"/>
      <c r="T46" s="47"/>
    </row>
    <row r="47" spans="1:20" s="51" customFormat="1" ht="36.75" customHeight="1">
      <c r="A47" s="257">
        <v>2017</v>
      </c>
      <c r="B47" s="186"/>
      <c r="C47" s="317"/>
      <c r="D47" s="186"/>
      <c r="E47" s="186"/>
      <c r="F47" s="186"/>
      <c r="G47" s="186"/>
      <c r="H47" s="186"/>
      <c r="I47" s="186"/>
      <c r="J47" s="186"/>
      <c r="K47" s="328">
        <f>L40+L41</f>
        <v>29745</v>
      </c>
      <c r="L47" s="186"/>
      <c r="M47" s="186"/>
      <c r="N47" s="186"/>
      <c r="O47" s="186"/>
      <c r="P47" s="258"/>
      <c r="Q47" s="163"/>
      <c r="R47" s="279"/>
      <c r="S47" s="176"/>
      <c r="T47" s="61"/>
    </row>
    <row r="48" spans="1:20" s="73" customFormat="1" ht="19.5" customHeight="1">
      <c r="A48" s="231" t="s">
        <v>191</v>
      </c>
      <c r="B48" s="351" t="s">
        <v>193</v>
      </c>
      <c r="C48" s="221" t="s">
        <v>14</v>
      </c>
      <c r="D48" s="219" t="s">
        <v>14</v>
      </c>
      <c r="E48" s="219" t="s">
        <v>14</v>
      </c>
      <c r="F48" s="219" t="s">
        <v>15</v>
      </c>
      <c r="G48" s="219" t="s">
        <v>103</v>
      </c>
      <c r="H48" s="219" t="s">
        <v>56</v>
      </c>
      <c r="I48" s="219" t="s">
        <v>0</v>
      </c>
      <c r="J48" s="219" t="s">
        <v>0</v>
      </c>
      <c r="K48" s="219" t="s">
        <v>16</v>
      </c>
      <c r="L48" s="223" t="s">
        <v>17</v>
      </c>
      <c r="M48" s="219" t="s">
        <v>18</v>
      </c>
      <c r="N48" s="221" t="s">
        <v>19</v>
      </c>
      <c r="O48" s="219" t="s">
        <v>1</v>
      </c>
      <c r="P48" s="365" t="s">
        <v>102</v>
      </c>
      <c r="Q48" s="365" t="s">
        <v>169</v>
      </c>
      <c r="R48" s="365" t="s">
        <v>253</v>
      </c>
      <c r="S48" s="365" t="s">
        <v>68</v>
      </c>
      <c r="T48" s="365" t="s">
        <v>181</v>
      </c>
    </row>
    <row r="49" spans="1:20" s="73" customFormat="1" ht="33" customHeight="1">
      <c r="A49" s="236" t="s">
        <v>192</v>
      </c>
      <c r="B49" s="334"/>
      <c r="C49" s="335" t="s">
        <v>20</v>
      </c>
      <c r="D49" s="336" t="s">
        <v>21</v>
      </c>
      <c r="E49" s="336" t="s">
        <v>22</v>
      </c>
      <c r="F49" s="336"/>
      <c r="G49" s="228" t="s">
        <v>101</v>
      </c>
      <c r="H49" s="336" t="s">
        <v>57</v>
      </c>
      <c r="I49" s="336" t="s">
        <v>23</v>
      </c>
      <c r="J49" s="336" t="s">
        <v>24</v>
      </c>
      <c r="K49" s="336" t="s">
        <v>25</v>
      </c>
      <c r="L49" s="337" t="s">
        <v>26</v>
      </c>
      <c r="M49" s="336" t="s">
        <v>27</v>
      </c>
      <c r="N49" s="335" t="s">
        <v>26</v>
      </c>
      <c r="O49" s="336" t="s">
        <v>28</v>
      </c>
      <c r="P49" s="365"/>
      <c r="Q49" s="365" t="s">
        <v>169</v>
      </c>
      <c r="R49" s="365" t="s">
        <v>250</v>
      </c>
      <c r="S49" s="365" t="s">
        <v>125</v>
      </c>
      <c r="T49" s="365"/>
    </row>
    <row r="50" spans="1:20" s="50" customFormat="1" ht="97.5" customHeight="1" thickBot="1">
      <c r="A50" s="275" t="s">
        <v>289</v>
      </c>
      <c r="B50" s="64" t="s">
        <v>222</v>
      </c>
      <c r="C50" s="64" t="s">
        <v>35</v>
      </c>
      <c r="D50" s="64" t="s">
        <v>273</v>
      </c>
      <c r="E50" s="64" t="s">
        <v>274</v>
      </c>
      <c r="F50" s="64">
        <v>0</v>
      </c>
      <c r="G50" s="64" t="s">
        <v>272</v>
      </c>
      <c r="H50" s="64" t="s">
        <v>237</v>
      </c>
      <c r="I50" s="64">
        <v>4</v>
      </c>
      <c r="J50" s="64">
        <v>4</v>
      </c>
      <c r="K50" s="64" t="s">
        <v>4</v>
      </c>
      <c r="L50" s="276">
        <f>281500+70069</f>
        <v>351569</v>
      </c>
      <c r="M50" s="276"/>
      <c r="N50" s="276"/>
      <c r="O50" s="276">
        <f aca="true" t="shared" si="3" ref="O50:O58">SUM(L50:N50)</f>
        <v>351569</v>
      </c>
      <c r="P50" s="277" t="s">
        <v>340</v>
      </c>
      <c r="Q50" s="306" t="s">
        <v>329</v>
      </c>
      <c r="R50" s="288" t="s">
        <v>13</v>
      </c>
      <c r="S50" s="179" t="s">
        <v>224</v>
      </c>
      <c r="T50" s="157" t="s">
        <v>345</v>
      </c>
    </row>
    <row r="51" spans="1:20" s="46" customFormat="1" ht="72" customHeight="1">
      <c r="A51" s="79" t="s">
        <v>207</v>
      </c>
      <c r="B51" s="318" t="s">
        <v>100</v>
      </c>
      <c r="C51" s="318" t="s">
        <v>40</v>
      </c>
      <c r="D51" s="385" t="s">
        <v>265</v>
      </c>
      <c r="E51" s="385" t="s">
        <v>111</v>
      </c>
      <c r="F51" s="27">
        <v>0.6</v>
      </c>
      <c r="G51" s="27" t="s">
        <v>60</v>
      </c>
      <c r="H51" s="27" t="s">
        <v>63</v>
      </c>
      <c r="I51" s="27">
        <v>2</v>
      </c>
      <c r="J51" s="27">
        <v>2</v>
      </c>
      <c r="K51" s="27" t="s">
        <v>3</v>
      </c>
      <c r="L51" s="196">
        <v>1332653</v>
      </c>
      <c r="M51" s="191">
        <f>(L51/0.943)*0.057</f>
        <v>80552.72640509014</v>
      </c>
      <c r="N51" s="191"/>
      <c r="O51" s="191">
        <f t="shared" si="3"/>
        <v>1413205.7264050902</v>
      </c>
      <c r="P51" s="259" t="s">
        <v>339</v>
      </c>
      <c r="Q51" s="163" t="s">
        <v>330</v>
      </c>
      <c r="R51" s="279" t="s">
        <v>13</v>
      </c>
      <c r="S51" s="171" t="s">
        <v>70</v>
      </c>
      <c r="T51" s="1" t="s">
        <v>334</v>
      </c>
    </row>
    <row r="52" spans="1:20" s="46" customFormat="1" ht="77.25" customHeight="1">
      <c r="A52" s="245" t="s">
        <v>200</v>
      </c>
      <c r="B52" s="6" t="s">
        <v>162</v>
      </c>
      <c r="C52" s="132" t="s">
        <v>42</v>
      </c>
      <c r="D52" s="132" t="s">
        <v>266</v>
      </c>
      <c r="E52" s="123" t="s">
        <v>144</v>
      </c>
      <c r="F52" s="82">
        <v>0</v>
      </c>
      <c r="G52" s="82" t="s">
        <v>153</v>
      </c>
      <c r="H52" s="82" t="s">
        <v>9</v>
      </c>
      <c r="I52" s="132">
        <v>0</v>
      </c>
      <c r="J52" s="132">
        <v>0</v>
      </c>
      <c r="K52" s="132" t="s">
        <v>4</v>
      </c>
      <c r="L52" s="198">
        <v>159048</v>
      </c>
      <c r="M52" s="204"/>
      <c r="N52" s="194"/>
      <c r="O52" s="194">
        <f t="shared" si="3"/>
        <v>159048</v>
      </c>
      <c r="P52" s="259" t="s">
        <v>244</v>
      </c>
      <c r="Q52" s="163" t="s">
        <v>179</v>
      </c>
      <c r="R52" s="279" t="s">
        <v>13</v>
      </c>
      <c r="S52" s="171" t="s">
        <v>70</v>
      </c>
      <c r="T52" s="1" t="s">
        <v>248</v>
      </c>
    </row>
    <row r="53" spans="1:20" s="46" customFormat="1" ht="77.25" customHeight="1">
      <c r="A53" s="245" t="s">
        <v>312</v>
      </c>
      <c r="B53" s="6" t="s">
        <v>319</v>
      </c>
      <c r="C53" s="132" t="s">
        <v>42</v>
      </c>
      <c r="D53" s="132" t="s">
        <v>310</v>
      </c>
      <c r="E53" s="132" t="s">
        <v>310</v>
      </c>
      <c r="F53" s="82">
        <v>0.7</v>
      </c>
      <c r="G53" s="82" t="s">
        <v>333</v>
      </c>
      <c r="H53" s="82" t="s">
        <v>63</v>
      </c>
      <c r="I53" s="132">
        <v>2</v>
      </c>
      <c r="J53" s="132">
        <v>2</v>
      </c>
      <c r="K53" s="132" t="s">
        <v>3</v>
      </c>
      <c r="L53" s="198">
        <v>139490</v>
      </c>
      <c r="M53" s="204">
        <f>(L53/0.943)*0.057</f>
        <v>8431.52704135737</v>
      </c>
      <c r="N53" s="194"/>
      <c r="O53" s="194">
        <f t="shared" si="3"/>
        <v>147921.52704135736</v>
      </c>
      <c r="P53" s="259" t="s">
        <v>335</v>
      </c>
      <c r="Q53" s="163" t="s">
        <v>331</v>
      </c>
      <c r="R53" s="279"/>
      <c r="S53" s="171" t="s">
        <v>70</v>
      </c>
      <c r="T53" s="1" t="s">
        <v>334</v>
      </c>
    </row>
    <row r="54" spans="1:89" s="8" customFormat="1" ht="77.25" customHeight="1">
      <c r="A54" s="245" t="s">
        <v>201</v>
      </c>
      <c r="B54" s="6" t="s">
        <v>166</v>
      </c>
      <c r="C54" s="6" t="s">
        <v>150</v>
      </c>
      <c r="D54" s="6" t="s">
        <v>245</v>
      </c>
      <c r="E54" s="123" t="s">
        <v>157</v>
      </c>
      <c r="F54" s="6">
        <v>0</v>
      </c>
      <c r="G54" s="6" t="s">
        <v>341</v>
      </c>
      <c r="H54" s="123" t="s">
        <v>54</v>
      </c>
      <c r="I54" s="132">
        <v>0</v>
      </c>
      <c r="J54" s="132">
        <v>0</v>
      </c>
      <c r="K54" s="132" t="s">
        <v>4</v>
      </c>
      <c r="L54" s="194">
        <v>148024</v>
      </c>
      <c r="M54" s="194"/>
      <c r="N54" s="197"/>
      <c r="O54" s="194">
        <f t="shared" si="3"/>
        <v>148024</v>
      </c>
      <c r="P54" s="259" t="s">
        <v>244</v>
      </c>
      <c r="Q54" s="163" t="s">
        <v>179</v>
      </c>
      <c r="R54" s="279" t="s">
        <v>13</v>
      </c>
      <c r="S54" s="171" t="s">
        <v>70</v>
      </c>
      <c r="T54" s="1" t="s">
        <v>248</v>
      </c>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20" s="46" customFormat="1" ht="66.75" customHeight="1">
      <c r="A55" s="22"/>
      <c r="B55" s="6" t="s">
        <v>279</v>
      </c>
      <c r="C55" s="6" t="s">
        <v>92</v>
      </c>
      <c r="D55" s="6" t="s">
        <v>270</v>
      </c>
      <c r="E55" s="141" t="s">
        <v>241</v>
      </c>
      <c r="F55" s="3">
        <v>0</v>
      </c>
      <c r="G55" s="3" t="s">
        <v>243</v>
      </c>
      <c r="H55" s="123" t="s">
        <v>54</v>
      </c>
      <c r="I55" s="3">
        <v>0</v>
      </c>
      <c r="J55" s="3">
        <v>0</v>
      </c>
      <c r="K55" s="3" t="s">
        <v>3</v>
      </c>
      <c r="L55" s="200">
        <v>25000</v>
      </c>
      <c r="M55" s="194"/>
      <c r="N55" s="197"/>
      <c r="O55" s="194">
        <f t="shared" si="3"/>
        <v>25000</v>
      </c>
      <c r="P55" s="255" t="s">
        <v>308</v>
      </c>
      <c r="Q55" s="306" t="s">
        <v>280</v>
      </c>
      <c r="R55" s="287"/>
      <c r="S55" s="311" t="s">
        <v>70</v>
      </c>
      <c r="T55" s="47"/>
    </row>
    <row r="56" spans="1:20" s="46" customFormat="1" ht="66.75" customHeight="1">
      <c r="A56" s="6" t="s">
        <v>294</v>
      </c>
      <c r="B56" s="312" t="s">
        <v>302</v>
      </c>
      <c r="C56" s="327" t="s">
        <v>292</v>
      </c>
      <c r="D56" s="6" t="s">
        <v>85</v>
      </c>
      <c r="E56" s="6" t="s">
        <v>86</v>
      </c>
      <c r="F56" s="6">
        <v>0</v>
      </c>
      <c r="G56" s="6" t="s">
        <v>87</v>
      </c>
      <c r="H56" s="6" t="s">
        <v>235</v>
      </c>
      <c r="I56" s="6">
        <v>2</v>
      </c>
      <c r="J56" s="6">
        <v>2</v>
      </c>
      <c r="K56" s="90" t="s">
        <v>267</v>
      </c>
      <c r="L56" s="194">
        <v>320000</v>
      </c>
      <c r="M56" s="215"/>
      <c r="N56" s="216"/>
      <c r="O56" s="206">
        <f t="shared" si="3"/>
        <v>320000</v>
      </c>
      <c r="P56" s="259" t="s">
        <v>244</v>
      </c>
      <c r="Q56" s="306"/>
      <c r="R56" s="287"/>
      <c r="S56" s="311"/>
      <c r="T56" s="47"/>
    </row>
    <row r="57" spans="1:20" s="51" customFormat="1" ht="60" customHeight="1">
      <c r="A57" s="245" t="s">
        <v>229</v>
      </c>
      <c r="B57" s="6" t="s">
        <v>218</v>
      </c>
      <c r="C57" s="132" t="s">
        <v>33</v>
      </c>
      <c r="D57" s="132" t="s">
        <v>216</v>
      </c>
      <c r="E57" s="132" t="s">
        <v>214</v>
      </c>
      <c r="F57" s="123">
        <v>0</v>
      </c>
      <c r="G57" s="123" t="s">
        <v>219</v>
      </c>
      <c r="H57" s="123" t="s">
        <v>142</v>
      </c>
      <c r="I57" s="132">
        <v>2</v>
      </c>
      <c r="J57" s="132">
        <v>2</v>
      </c>
      <c r="K57" s="3" t="s">
        <v>4</v>
      </c>
      <c r="L57" s="200">
        <f>287704+29893</f>
        <v>317597</v>
      </c>
      <c r="M57" s="194"/>
      <c r="N57" s="194">
        <v>19179</v>
      </c>
      <c r="O57" s="194">
        <f t="shared" si="3"/>
        <v>336776</v>
      </c>
      <c r="P57" s="259" t="s">
        <v>244</v>
      </c>
      <c r="Q57" s="163" t="s">
        <v>179</v>
      </c>
      <c r="R57" s="279" t="s">
        <v>13</v>
      </c>
      <c r="S57" s="171" t="s">
        <v>70</v>
      </c>
      <c r="T57" s="61"/>
    </row>
    <row r="58" spans="1:20" s="51" customFormat="1" ht="48.75" customHeight="1">
      <c r="A58" s="381"/>
      <c r="B58" s="130" t="s">
        <v>2</v>
      </c>
      <c r="C58" s="327"/>
      <c r="D58" s="26"/>
      <c r="E58" s="27"/>
      <c r="F58" s="27"/>
      <c r="G58" s="27"/>
      <c r="H58" s="26"/>
      <c r="I58" s="28"/>
      <c r="J58" s="28"/>
      <c r="K58" s="166" t="s">
        <v>3</v>
      </c>
      <c r="L58" s="198">
        <v>500</v>
      </c>
      <c r="M58" s="194">
        <v>0</v>
      </c>
      <c r="N58" s="194">
        <v>0</v>
      </c>
      <c r="O58" s="200">
        <f t="shared" si="3"/>
        <v>500</v>
      </c>
      <c r="P58" s="259" t="s">
        <v>244</v>
      </c>
      <c r="Q58" s="106"/>
      <c r="R58" s="284"/>
      <c r="S58" s="177"/>
      <c r="T58" s="61"/>
    </row>
    <row r="59" spans="1:20" s="51" customFormat="1" ht="43.5" customHeight="1">
      <c r="A59" s="382"/>
      <c r="B59" s="52"/>
      <c r="C59" s="134" t="s">
        <v>31</v>
      </c>
      <c r="D59" s="29"/>
      <c r="E59" s="30"/>
      <c r="F59" s="30"/>
      <c r="G59" s="30"/>
      <c r="H59" s="29"/>
      <c r="I59" s="31"/>
      <c r="J59" s="330"/>
      <c r="K59" s="32"/>
      <c r="L59" s="211">
        <f>SUM(L50:L58)</f>
        <v>2793881</v>
      </c>
      <c r="M59" s="211">
        <f>SUM(M50:M58)</f>
        <v>88984.25344644752</v>
      </c>
      <c r="N59" s="211">
        <f>SUM(N51:N58)</f>
        <v>19179</v>
      </c>
      <c r="O59" s="211">
        <f>SUM(O51:O58)</f>
        <v>2550475.2534464477</v>
      </c>
      <c r="P59" s="260"/>
      <c r="Q59" s="108"/>
      <c r="R59" s="285"/>
      <c r="S59" s="177"/>
      <c r="T59" s="61"/>
    </row>
    <row r="60" spans="1:20" s="51" customFormat="1" ht="15.75">
      <c r="A60" s="80"/>
      <c r="B60" s="9"/>
      <c r="C60" s="181"/>
      <c r="D60" s="182"/>
      <c r="E60" s="180"/>
      <c r="F60" s="180"/>
      <c r="G60" s="180"/>
      <c r="H60" s="182"/>
      <c r="I60" s="183"/>
      <c r="J60" s="183"/>
      <c r="K60" s="184"/>
      <c r="L60" s="184"/>
      <c r="M60" s="184"/>
      <c r="N60" s="184"/>
      <c r="O60" s="184"/>
      <c r="P60" s="261"/>
      <c r="Q60" s="109"/>
      <c r="R60" s="282" t="s">
        <v>125</v>
      </c>
      <c r="S60" s="217" t="s">
        <v>125</v>
      </c>
      <c r="T60" s="61"/>
    </row>
    <row r="61" spans="1:20" ht="19.5" customHeight="1">
      <c r="A61" s="257">
        <v>2018</v>
      </c>
      <c r="B61" s="373"/>
      <c r="C61" s="374"/>
      <c r="D61" s="374"/>
      <c r="E61" s="374"/>
      <c r="F61" s="374"/>
      <c r="G61" s="374"/>
      <c r="H61" s="374"/>
      <c r="I61" s="374"/>
      <c r="J61" s="374"/>
      <c r="K61" s="374"/>
      <c r="L61" s="374"/>
      <c r="M61" s="374"/>
      <c r="N61" s="374"/>
      <c r="O61" s="375"/>
      <c r="P61" s="262"/>
      <c r="Q61" s="232"/>
      <c r="R61" s="372" t="s">
        <v>253</v>
      </c>
      <c r="S61" s="372" t="s">
        <v>68</v>
      </c>
      <c r="T61" s="372" t="s">
        <v>181</v>
      </c>
    </row>
    <row r="62" spans="1:20" s="73" customFormat="1" ht="32.25" customHeight="1">
      <c r="A62" s="231" t="s">
        <v>191</v>
      </c>
      <c r="B62" s="351" t="s">
        <v>193</v>
      </c>
      <c r="C62" s="221" t="s">
        <v>14</v>
      </c>
      <c r="D62" s="219" t="s">
        <v>14</v>
      </c>
      <c r="E62" s="219" t="s">
        <v>14</v>
      </c>
      <c r="F62" s="219" t="s">
        <v>15</v>
      </c>
      <c r="G62" s="219" t="s">
        <v>103</v>
      </c>
      <c r="H62" s="219" t="s">
        <v>56</v>
      </c>
      <c r="I62" s="219" t="s">
        <v>0</v>
      </c>
      <c r="J62" s="219" t="s">
        <v>0</v>
      </c>
      <c r="K62" s="219" t="s">
        <v>16</v>
      </c>
      <c r="L62" s="223" t="s">
        <v>17</v>
      </c>
      <c r="M62" s="219" t="s">
        <v>18</v>
      </c>
      <c r="N62" s="221" t="s">
        <v>19</v>
      </c>
      <c r="O62" s="219" t="s">
        <v>1</v>
      </c>
      <c r="P62" s="372" t="s">
        <v>102</v>
      </c>
      <c r="Q62" s="372" t="s">
        <v>169</v>
      </c>
      <c r="R62" s="372" t="s">
        <v>250</v>
      </c>
      <c r="S62" s="372" t="s">
        <v>125</v>
      </c>
      <c r="T62" s="372"/>
    </row>
    <row r="63" spans="1:20" s="339" customFormat="1" ht="19.5" customHeight="1">
      <c r="A63" s="236" t="s">
        <v>192</v>
      </c>
      <c r="B63" s="334"/>
      <c r="C63" s="335" t="s">
        <v>20</v>
      </c>
      <c r="D63" s="336" t="s">
        <v>21</v>
      </c>
      <c r="E63" s="336" t="s">
        <v>22</v>
      </c>
      <c r="F63" s="336"/>
      <c r="G63" s="228" t="s">
        <v>101</v>
      </c>
      <c r="H63" s="336" t="s">
        <v>57</v>
      </c>
      <c r="I63" s="336" t="s">
        <v>23</v>
      </c>
      <c r="J63" s="336" t="s">
        <v>24</v>
      </c>
      <c r="K63" s="336" t="s">
        <v>25</v>
      </c>
      <c r="L63" s="337" t="s">
        <v>26</v>
      </c>
      <c r="M63" s="336" t="s">
        <v>27</v>
      </c>
      <c r="N63" s="335" t="s">
        <v>26</v>
      </c>
      <c r="O63" s="336" t="s">
        <v>28</v>
      </c>
      <c r="P63" s="372"/>
      <c r="Q63" s="372" t="s">
        <v>169</v>
      </c>
      <c r="R63" s="284"/>
      <c r="S63" s="352"/>
      <c r="T63" s="316"/>
    </row>
    <row r="64" spans="1:89" s="388" customFormat="1" ht="82.5" customHeight="1">
      <c r="A64" s="391" t="s">
        <v>208</v>
      </c>
      <c r="B64" s="392" t="e">
        <f>#REF!</f>
        <v>#REF!</v>
      </c>
      <c r="C64" s="393" t="s">
        <v>42</v>
      </c>
      <c r="D64" s="394" t="s">
        <v>59</v>
      </c>
      <c r="E64" s="395" t="s">
        <v>44</v>
      </c>
      <c r="F64" s="308">
        <v>1</v>
      </c>
      <c r="G64" s="308" t="s">
        <v>60</v>
      </c>
      <c r="H64" s="308" t="s">
        <v>63</v>
      </c>
      <c r="I64" s="394">
        <v>4</v>
      </c>
      <c r="J64" s="394">
        <v>2</v>
      </c>
      <c r="K64" s="394" t="s">
        <v>3</v>
      </c>
      <c r="L64" s="396">
        <f>775883+L42</f>
        <v>2495883</v>
      </c>
      <c r="M64" s="310">
        <f>L64/0.943*0.057</f>
        <v>150864.61399787915</v>
      </c>
      <c r="N64" s="397">
        <v>4302201</v>
      </c>
      <c r="O64" s="398">
        <f>SUM(L64:N64)+O42</f>
        <v>8668948.613997879</v>
      </c>
      <c r="P64" s="265" t="s">
        <v>309</v>
      </c>
      <c r="Q64" s="163" t="s">
        <v>277</v>
      </c>
      <c r="R64" s="386"/>
      <c r="S64" s="171" t="s">
        <v>70</v>
      </c>
      <c r="T64" s="1" t="s">
        <v>334</v>
      </c>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7"/>
      <c r="BW64" s="387"/>
      <c r="BX64" s="387"/>
      <c r="BY64" s="387"/>
      <c r="BZ64" s="387"/>
      <c r="CA64" s="387"/>
      <c r="CB64" s="387"/>
      <c r="CC64" s="387"/>
      <c r="CD64" s="387"/>
      <c r="CE64" s="387"/>
      <c r="CF64" s="387"/>
      <c r="CG64" s="387"/>
      <c r="CH64" s="387"/>
      <c r="CI64" s="387"/>
      <c r="CJ64" s="387"/>
      <c r="CK64" s="387"/>
    </row>
    <row r="65" spans="1:89" s="8" customFormat="1" ht="78.75" customHeight="1">
      <c r="A65" s="399" t="s">
        <v>312</v>
      </c>
      <c r="B65" s="400" t="s">
        <v>323</v>
      </c>
      <c r="C65" s="401" t="s">
        <v>35</v>
      </c>
      <c r="D65" s="402" t="s">
        <v>315</v>
      </c>
      <c r="E65" s="402" t="s">
        <v>316</v>
      </c>
      <c r="F65" s="403">
        <v>6</v>
      </c>
      <c r="G65" s="403" t="s">
        <v>333</v>
      </c>
      <c r="H65" s="403" t="s">
        <v>235</v>
      </c>
      <c r="I65" s="402">
        <v>2</v>
      </c>
      <c r="J65" s="402">
        <v>2</v>
      </c>
      <c r="K65" s="402" t="s">
        <v>3</v>
      </c>
      <c r="L65" s="404">
        <v>200000</v>
      </c>
      <c r="M65" s="303">
        <f>L65/0.943*0.057</f>
        <v>12089.077412513256</v>
      </c>
      <c r="N65" s="405"/>
      <c r="O65" s="406">
        <f aca="true" t="shared" si="4" ref="O65:O70">SUM(L65:N65)</f>
        <v>212089.07741251326</v>
      </c>
      <c r="P65" s="407" t="s">
        <v>336</v>
      </c>
      <c r="Q65" s="163" t="s">
        <v>331</v>
      </c>
      <c r="R65" s="279" t="s">
        <v>13</v>
      </c>
      <c r="S65" s="171" t="s">
        <v>70</v>
      </c>
      <c r="T65" s="1" t="s">
        <v>248</v>
      </c>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20" s="46" customFormat="1" ht="77.25" customHeight="1">
      <c r="A66" s="264" t="s">
        <v>210</v>
      </c>
      <c r="B66" s="6" t="s">
        <v>186</v>
      </c>
      <c r="C66" s="132" t="s">
        <v>33</v>
      </c>
      <c r="D66" s="132" t="s">
        <v>141</v>
      </c>
      <c r="E66" s="132" t="s">
        <v>342</v>
      </c>
      <c r="F66" s="123">
        <v>1</v>
      </c>
      <c r="G66" s="123" t="s">
        <v>149</v>
      </c>
      <c r="H66" s="123" t="s">
        <v>142</v>
      </c>
      <c r="I66" s="132">
        <v>2</v>
      </c>
      <c r="J66" s="132">
        <v>2</v>
      </c>
      <c r="K66" s="132" t="s">
        <v>4</v>
      </c>
      <c r="L66" s="198">
        <v>521580</v>
      </c>
      <c r="M66" s="194">
        <v>3420</v>
      </c>
      <c r="N66" s="194">
        <v>0</v>
      </c>
      <c r="O66" s="194">
        <f t="shared" si="4"/>
        <v>525000</v>
      </c>
      <c r="P66" s="265" t="s">
        <v>244</v>
      </c>
      <c r="Q66" s="163" t="s">
        <v>179</v>
      </c>
      <c r="R66" s="279" t="s">
        <v>13</v>
      </c>
      <c r="S66" s="171" t="s">
        <v>70</v>
      </c>
      <c r="T66" s="1" t="s">
        <v>249</v>
      </c>
    </row>
    <row r="67" spans="1:20" s="46" customFormat="1" ht="43.5" customHeight="1">
      <c r="A67" s="6" t="s">
        <v>293</v>
      </c>
      <c r="B67" s="141" t="s">
        <v>299</v>
      </c>
      <c r="C67" s="327" t="s">
        <v>292</v>
      </c>
      <c r="D67" s="6" t="s">
        <v>85</v>
      </c>
      <c r="E67" s="6" t="s">
        <v>86</v>
      </c>
      <c r="F67" s="6">
        <v>0</v>
      </c>
      <c r="G67" s="6" t="s">
        <v>295</v>
      </c>
      <c r="H67" s="6" t="s">
        <v>235</v>
      </c>
      <c r="I67" s="6">
        <v>2</v>
      </c>
      <c r="J67" s="6">
        <v>2</v>
      </c>
      <c r="K67" s="90" t="s">
        <v>267</v>
      </c>
      <c r="L67" s="194">
        <v>6870000</v>
      </c>
      <c r="M67" s="215"/>
      <c r="N67" s="216"/>
      <c r="O67" s="206">
        <f t="shared" si="4"/>
        <v>6870000</v>
      </c>
      <c r="P67" s="259" t="s">
        <v>244</v>
      </c>
      <c r="Q67" s="306"/>
      <c r="R67" s="287"/>
      <c r="S67" s="311"/>
      <c r="T67" s="47"/>
    </row>
    <row r="68" spans="1:20" s="46" customFormat="1" ht="43.5" customHeight="1">
      <c r="A68" s="6" t="s">
        <v>296</v>
      </c>
      <c r="B68" s="141" t="s">
        <v>300</v>
      </c>
      <c r="C68" s="327" t="s">
        <v>33</v>
      </c>
      <c r="D68" s="6" t="s">
        <v>188</v>
      </c>
      <c r="E68" s="6" t="s">
        <v>187</v>
      </c>
      <c r="F68" s="6">
        <v>2</v>
      </c>
      <c r="G68" s="6" t="s">
        <v>90</v>
      </c>
      <c r="H68" s="6" t="s">
        <v>83</v>
      </c>
      <c r="I68" s="6">
        <v>2</v>
      </c>
      <c r="J68" s="6">
        <v>2</v>
      </c>
      <c r="K68" s="90" t="s">
        <v>189</v>
      </c>
      <c r="L68" s="194">
        <v>2093000</v>
      </c>
      <c r="M68" s="215"/>
      <c r="N68" s="216"/>
      <c r="O68" s="206">
        <f t="shared" si="4"/>
        <v>2093000</v>
      </c>
      <c r="P68" s="259" t="s">
        <v>244</v>
      </c>
      <c r="Q68" s="306"/>
      <c r="R68" s="287"/>
      <c r="S68" s="311"/>
      <c r="T68" s="47"/>
    </row>
    <row r="69" spans="1:20" s="46" customFormat="1" ht="47.25" customHeight="1">
      <c r="A69" s="6" t="s">
        <v>298</v>
      </c>
      <c r="B69" s="141" t="s">
        <v>301</v>
      </c>
      <c r="C69" s="327" t="s">
        <v>33</v>
      </c>
      <c r="D69" s="6" t="s">
        <v>307</v>
      </c>
      <c r="E69" s="6" t="s">
        <v>234</v>
      </c>
      <c r="F69" s="6">
        <v>3.41</v>
      </c>
      <c r="G69" s="6" t="s">
        <v>109</v>
      </c>
      <c r="H69" s="6" t="s">
        <v>236</v>
      </c>
      <c r="I69" s="6">
        <v>4</v>
      </c>
      <c r="J69" s="6">
        <v>6</v>
      </c>
      <c r="K69" s="90" t="s">
        <v>267</v>
      </c>
      <c r="L69" s="194">
        <v>85000000</v>
      </c>
      <c r="M69" s="215"/>
      <c r="N69" s="215"/>
      <c r="O69" s="206">
        <f t="shared" si="4"/>
        <v>85000000</v>
      </c>
      <c r="P69" s="259" t="s">
        <v>244</v>
      </c>
      <c r="Q69" s="306"/>
      <c r="R69" s="287"/>
      <c r="S69" s="311"/>
      <c r="T69" s="47"/>
    </row>
    <row r="70" spans="1:20" s="51" customFormat="1" ht="38.25" customHeight="1">
      <c r="A70" s="77"/>
      <c r="B70" s="54" t="s">
        <v>2</v>
      </c>
      <c r="C70" s="27"/>
      <c r="D70" s="26"/>
      <c r="E70" s="27"/>
      <c r="F70" s="27"/>
      <c r="G70" s="27"/>
      <c r="H70" s="26"/>
      <c r="I70" s="28"/>
      <c r="J70" s="28"/>
      <c r="K70" s="166" t="s">
        <v>3</v>
      </c>
      <c r="L70" s="191">
        <v>500</v>
      </c>
      <c r="M70" s="191">
        <v>0</v>
      </c>
      <c r="N70" s="191">
        <v>0</v>
      </c>
      <c r="O70" s="196">
        <f t="shared" si="4"/>
        <v>500</v>
      </c>
      <c r="P70" s="265" t="s">
        <v>244</v>
      </c>
      <c r="Q70" s="163"/>
      <c r="R70" s="279" t="s">
        <v>13</v>
      </c>
      <c r="S70" s="171" t="s">
        <v>70</v>
      </c>
      <c r="T70" s="61"/>
    </row>
    <row r="71" spans="1:20" s="51" customFormat="1" ht="69.75" customHeight="1">
      <c r="A71" s="111"/>
      <c r="B71" s="145"/>
      <c r="C71" s="134" t="s">
        <v>32</v>
      </c>
      <c r="D71" s="29"/>
      <c r="E71" s="30"/>
      <c r="F71" s="30"/>
      <c r="G71" s="30"/>
      <c r="H71" s="29"/>
      <c r="I71" s="31"/>
      <c r="J71" s="31"/>
      <c r="K71" s="32"/>
      <c r="L71" s="211">
        <f>SUM(L64:L70)</f>
        <v>97180963</v>
      </c>
      <c r="M71" s="211">
        <f>SUM(M64:M70)</f>
        <v>166373.6914103924</v>
      </c>
      <c r="N71" s="211">
        <f>SUM(N64:N70)</f>
        <v>4302201</v>
      </c>
      <c r="O71" s="211">
        <f>SUM(O64:O70)</f>
        <v>103369537.69141039</v>
      </c>
      <c r="P71" s="266"/>
      <c r="Q71" s="163"/>
      <c r="R71" s="279"/>
      <c r="S71" s="178"/>
      <c r="T71" s="61"/>
    </row>
    <row r="72" spans="1:20" s="51" customFormat="1" ht="37.5" customHeight="1" hidden="1">
      <c r="A72" s="80"/>
      <c r="B72" s="9"/>
      <c r="C72" s="181"/>
      <c r="D72" s="182"/>
      <c r="E72" s="180"/>
      <c r="F72" s="180"/>
      <c r="G72" s="180"/>
      <c r="H72" s="182"/>
      <c r="I72" s="183"/>
      <c r="J72" s="183"/>
      <c r="K72" s="184"/>
      <c r="L72" s="184"/>
      <c r="M72" s="184"/>
      <c r="N72" s="185"/>
      <c r="O72" s="185"/>
      <c r="P72" s="267"/>
      <c r="Q72" s="163"/>
      <c r="R72" s="279"/>
      <c r="S72" s="178"/>
      <c r="T72" s="61"/>
    </row>
    <row r="73" spans="1:20" s="51" customFormat="1" ht="33" customHeight="1">
      <c r="A73" s="257">
        <v>2019</v>
      </c>
      <c r="B73" s="373"/>
      <c r="C73" s="374"/>
      <c r="D73" s="374"/>
      <c r="E73" s="374"/>
      <c r="F73" s="374"/>
      <c r="G73" s="374"/>
      <c r="H73" s="374"/>
      <c r="I73" s="374"/>
      <c r="J73" s="374"/>
      <c r="K73" s="374"/>
      <c r="L73" s="374"/>
      <c r="M73" s="374"/>
      <c r="N73" s="374"/>
      <c r="O73" s="375"/>
      <c r="P73" s="262"/>
      <c r="Q73" s="163"/>
      <c r="R73" s="282" t="s">
        <v>125</v>
      </c>
      <c r="S73" s="217" t="s">
        <v>125</v>
      </c>
      <c r="T73" s="61"/>
    </row>
    <row r="74" spans="1:20" s="73" customFormat="1" ht="24" customHeight="1">
      <c r="A74" s="231" t="s">
        <v>191</v>
      </c>
      <c r="B74" s="351" t="s">
        <v>193</v>
      </c>
      <c r="C74" s="221" t="s">
        <v>14</v>
      </c>
      <c r="D74" s="219" t="s">
        <v>14</v>
      </c>
      <c r="E74" s="219" t="s">
        <v>14</v>
      </c>
      <c r="F74" s="219" t="s">
        <v>15</v>
      </c>
      <c r="G74" s="219" t="s">
        <v>103</v>
      </c>
      <c r="H74" s="219" t="s">
        <v>56</v>
      </c>
      <c r="I74" s="219" t="s">
        <v>0</v>
      </c>
      <c r="J74" s="219" t="s">
        <v>0</v>
      </c>
      <c r="K74" s="219" t="s">
        <v>16</v>
      </c>
      <c r="L74" s="223" t="s">
        <v>17</v>
      </c>
      <c r="M74" s="219" t="s">
        <v>18</v>
      </c>
      <c r="N74" s="221" t="s">
        <v>19</v>
      </c>
      <c r="O74" s="219" t="s">
        <v>1</v>
      </c>
      <c r="P74" s="365" t="s">
        <v>102</v>
      </c>
      <c r="Q74" s="365" t="s">
        <v>169</v>
      </c>
      <c r="R74" s="365" t="s">
        <v>253</v>
      </c>
      <c r="S74" s="365" t="s">
        <v>68</v>
      </c>
      <c r="T74" s="365" t="s">
        <v>181</v>
      </c>
    </row>
    <row r="75" spans="1:20" s="73" customFormat="1" ht="24" customHeight="1">
      <c r="A75" s="236" t="s">
        <v>192</v>
      </c>
      <c r="B75" s="334"/>
      <c r="C75" s="335" t="s">
        <v>20</v>
      </c>
      <c r="D75" s="336" t="s">
        <v>21</v>
      </c>
      <c r="E75" s="336" t="s">
        <v>22</v>
      </c>
      <c r="F75" s="336"/>
      <c r="G75" s="228" t="s">
        <v>101</v>
      </c>
      <c r="H75" s="336" t="s">
        <v>57</v>
      </c>
      <c r="I75" s="336" t="s">
        <v>23</v>
      </c>
      <c r="J75" s="336" t="s">
        <v>24</v>
      </c>
      <c r="K75" s="336" t="s">
        <v>25</v>
      </c>
      <c r="L75" s="337" t="s">
        <v>26</v>
      </c>
      <c r="M75" s="336" t="s">
        <v>27</v>
      </c>
      <c r="N75" s="335" t="s">
        <v>26</v>
      </c>
      <c r="O75" s="336" t="s">
        <v>28</v>
      </c>
      <c r="P75" s="365"/>
      <c r="Q75" s="365" t="s">
        <v>169</v>
      </c>
      <c r="R75" s="365" t="s">
        <v>250</v>
      </c>
      <c r="S75" s="365" t="s">
        <v>125</v>
      </c>
      <c r="T75" s="365"/>
    </row>
    <row r="77" spans="1:20" s="51" customFormat="1" ht="29.25" customHeight="1" hidden="1">
      <c r="A77" s="77"/>
      <c r="B77" s="61"/>
      <c r="C77" s="316"/>
      <c r="D77" s="61"/>
      <c r="E77" s="61"/>
      <c r="F77" s="61"/>
      <c r="G77" s="61"/>
      <c r="H77" s="61"/>
      <c r="I77" s="61"/>
      <c r="J77" s="61"/>
      <c r="K77" s="61"/>
      <c r="L77" s="191"/>
      <c r="M77" s="194"/>
      <c r="N77" s="191"/>
      <c r="O77" s="191">
        <f>SUM(L77:N77)</f>
        <v>0</v>
      </c>
      <c r="P77" s="268"/>
      <c r="Q77" s="163"/>
      <c r="R77" s="279"/>
      <c r="S77" s="178"/>
      <c r="T77" s="61"/>
    </row>
    <row r="78" spans="1:20" s="46" customFormat="1" ht="77.25" customHeight="1">
      <c r="A78" s="245" t="s">
        <v>312</v>
      </c>
      <c r="B78" s="6" t="s">
        <v>321</v>
      </c>
      <c r="C78" s="132" t="s">
        <v>42</v>
      </c>
      <c r="D78" s="132" t="s">
        <v>318</v>
      </c>
      <c r="E78" s="132" t="s">
        <v>318</v>
      </c>
      <c r="F78" s="123">
        <v>2</v>
      </c>
      <c r="G78" s="82" t="s">
        <v>333</v>
      </c>
      <c r="H78" s="82" t="s">
        <v>63</v>
      </c>
      <c r="I78" s="132">
        <v>2</v>
      </c>
      <c r="J78" s="132">
        <v>2</v>
      </c>
      <c r="K78" s="132" t="s">
        <v>3</v>
      </c>
      <c r="L78" s="198">
        <v>144000</v>
      </c>
      <c r="M78" s="204">
        <f>L78/0.943*0.057</f>
        <v>8704.135737009545</v>
      </c>
      <c r="N78" s="194"/>
      <c r="O78" s="194">
        <f>SUM(L78:N78)</f>
        <v>152704.13573700955</v>
      </c>
      <c r="P78" s="259" t="s">
        <v>335</v>
      </c>
      <c r="Q78" s="163" t="s">
        <v>338</v>
      </c>
      <c r="R78" s="279"/>
      <c r="S78" s="171" t="s">
        <v>70</v>
      </c>
      <c r="T78" s="1" t="s">
        <v>334</v>
      </c>
    </row>
    <row r="79" spans="1:20" s="46" customFormat="1" ht="77.25" customHeight="1">
      <c r="A79" s="245" t="s">
        <v>313</v>
      </c>
      <c r="B79" s="6" t="s">
        <v>320</v>
      </c>
      <c r="C79" s="132" t="s">
        <v>42</v>
      </c>
      <c r="D79" s="132" t="s">
        <v>310</v>
      </c>
      <c r="E79" s="132" t="s">
        <v>310</v>
      </c>
      <c r="F79" s="123">
        <v>0.7</v>
      </c>
      <c r="G79" s="123" t="s">
        <v>311</v>
      </c>
      <c r="H79" s="123" t="s">
        <v>63</v>
      </c>
      <c r="I79" s="132">
        <v>2</v>
      </c>
      <c r="J79" s="132">
        <v>2</v>
      </c>
      <c r="K79" s="132" t="s">
        <v>3</v>
      </c>
      <c r="L79" s="198">
        <v>391032</v>
      </c>
      <c r="M79" s="204">
        <f>L79/0.943*0.057</f>
        <v>23636.080593849416</v>
      </c>
      <c r="N79" s="194"/>
      <c r="O79" s="194">
        <f>SUM(L79:N79)</f>
        <v>414668.0805938494</v>
      </c>
      <c r="P79" s="259" t="s">
        <v>337</v>
      </c>
      <c r="Q79" s="163" t="s">
        <v>338</v>
      </c>
      <c r="R79" s="279"/>
      <c r="S79" s="171" t="s">
        <v>70</v>
      </c>
      <c r="T79" s="1" t="s">
        <v>334</v>
      </c>
    </row>
    <row r="80" spans="1:20" s="51" customFormat="1" ht="43.5" customHeight="1">
      <c r="A80" s="77"/>
      <c r="B80" s="54" t="s">
        <v>2</v>
      </c>
      <c r="C80" s="327"/>
      <c r="D80" s="26"/>
      <c r="E80" s="27"/>
      <c r="F80" s="27"/>
      <c r="G80" s="27"/>
      <c r="H80" s="26"/>
      <c r="I80" s="28"/>
      <c r="J80" s="28"/>
      <c r="K80" s="166" t="s">
        <v>3</v>
      </c>
      <c r="L80" s="191">
        <v>500</v>
      </c>
      <c r="M80" s="191">
        <v>0</v>
      </c>
      <c r="N80" s="191">
        <v>0</v>
      </c>
      <c r="O80" s="206">
        <f>SUM(L80:N80)</f>
        <v>500</v>
      </c>
      <c r="P80" s="269" t="s">
        <v>244</v>
      </c>
      <c r="Q80" s="163"/>
      <c r="R80" s="279" t="s">
        <v>13</v>
      </c>
      <c r="S80" s="171" t="s">
        <v>70</v>
      </c>
      <c r="T80" s="61"/>
    </row>
    <row r="81" spans="1:20" s="51" customFormat="1" ht="40.5" customHeight="1">
      <c r="A81" s="111"/>
      <c r="B81" s="54"/>
      <c r="C81" s="22" t="s">
        <v>176</v>
      </c>
      <c r="D81" s="26"/>
      <c r="E81" s="27"/>
      <c r="F81" s="27"/>
      <c r="G81" s="27"/>
      <c r="H81" s="26"/>
      <c r="I81" s="28"/>
      <c r="J81" s="28"/>
      <c r="K81" s="55"/>
      <c r="L81" s="329">
        <f>SUM(L76:L80)</f>
        <v>535532</v>
      </c>
      <c r="M81" s="329">
        <f>SUM(M76:M80)</f>
        <v>32340.21633085896</v>
      </c>
      <c r="N81" s="329">
        <f>SUM(N79:N80)</f>
        <v>0</v>
      </c>
      <c r="O81" s="329">
        <f>SUM(O76:O80)</f>
        <v>567872.216330859</v>
      </c>
      <c r="P81" s="270"/>
      <c r="Q81" s="163"/>
      <c r="R81" s="279"/>
      <c r="S81" s="178"/>
      <c r="T81" s="61"/>
    </row>
    <row r="82" spans="1:20" s="51" customFormat="1" ht="34.5" customHeight="1" hidden="1">
      <c r="A82" s="80"/>
      <c r="B82" s="9"/>
      <c r="C82" s="180"/>
      <c r="D82" s="182"/>
      <c r="E82" s="180"/>
      <c r="F82" s="180"/>
      <c r="G82" s="180"/>
      <c r="H82" s="182"/>
      <c r="I82" s="183"/>
      <c r="J82" s="183"/>
      <c r="K82" s="184"/>
      <c r="L82" s="184"/>
      <c r="M82" s="184"/>
      <c r="N82" s="184"/>
      <c r="O82" s="184"/>
      <c r="P82" s="143"/>
      <c r="Q82" s="163"/>
      <c r="R82" s="279"/>
      <c r="S82" s="178"/>
      <c r="T82" s="61"/>
    </row>
    <row r="83" spans="1:20" s="51" customFormat="1" ht="30.75" customHeight="1">
      <c r="A83" s="257">
        <v>2020</v>
      </c>
      <c r="B83" s="39"/>
      <c r="C83" s="6"/>
      <c r="D83" s="21"/>
      <c r="E83" s="6"/>
      <c r="F83" s="6"/>
      <c r="G83" s="6"/>
      <c r="H83" s="21"/>
      <c r="I83" s="14"/>
      <c r="J83" s="14"/>
      <c r="K83" s="36"/>
      <c r="L83" s="36"/>
      <c r="M83" s="36"/>
      <c r="N83" s="37"/>
      <c r="O83" s="61"/>
      <c r="P83" s="271"/>
      <c r="Q83" s="163"/>
      <c r="R83" s="282" t="s">
        <v>125</v>
      </c>
      <c r="S83" s="217" t="s">
        <v>125</v>
      </c>
      <c r="T83" s="61"/>
    </row>
    <row r="84" spans="1:20" s="73" customFormat="1" ht="35.25" customHeight="1">
      <c r="A84" s="231" t="s">
        <v>191</v>
      </c>
      <c r="B84" s="351" t="s">
        <v>193</v>
      </c>
      <c r="C84" s="221" t="s">
        <v>14</v>
      </c>
      <c r="D84" s="219" t="s">
        <v>14</v>
      </c>
      <c r="E84" s="219" t="s">
        <v>14</v>
      </c>
      <c r="F84" s="219" t="s">
        <v>15</v>
      </c>
      <c r="G84" s="219" t="s">
        <v>103</v>
      </c>
      <c r="H84" s="219" t="s">
        <v>56</v>
      </c>
      <c r="I84" s="219" t="s">
        <v>0</v>
      </c>
      <c r="J84" s="219" t="s">
        <v>0</v>
      </c>
      <c r="K84" s="219" t="s">
        <v>16</v>
      </c>
      <c r="L84" s="223" t="s">
        <v>17</v>
      </c>
      <c r="M84" s="219" t="s">
        <v>18</v>
      </c>
      <c r="N84" s="221" t="s">
        <v>19</v>
      </c>
      <c r="O84" s="219" t="s">
        <v>1</v>
      </c>
      <c r="P84" s="365" t="s">
        <v>102</v>
      </c>
      <c r="Q84" s="365" t="s">
        <v>169</v>
      </c>
      <c r="R84" s="365" t="s">
        <v>253</v>
      </c>
      <c r="S84" s="365" t="s">
        <v>68</v>
      </c>
      <c r="T84" s="365" t="s">
        <v>181</v>
      </c>
    </row>
    <row r="85" spans="1:20" s="73" customFormat="1" ht="26.25" customHeight="1">
      <c r="A85" s="236" t="s">
        <v>192</v>
      </c>
      <c r="B85" s="334"/>
      <c r="C85" s="335" t="s">
        <v>20</v>
      </c>
      <c r="D85" s="336" t="s">
        <v>21</v>
      </c>
      <c r="E85" s="336" t="s">
        <v>22</v>
      </c>
      <c r="F85" s="336"/>
      <c r="G85" s="228" t="s">
        <v>101</v>
      </c>
      <c r="H85" s="336" t="s">
        <v>57</v>
      </c>
      <c r="I85" s="336" t="s">
        <v>23</v>
      </c>
      <c r="J85" s="336" t="s">
        <v>24</v>
      </c>
      <c r="K85" s="336" t="s">
        <v>25</v>
      </c>
      <c r="L85" s="337" t="s">
        <v>26</v>
      </c>
      <c r="M85" s="336" t="s">
        <v>27</v>
      </c>
      <c r="N85" s="335" t="s">
        <v>26</v>
      </c>
      <c r="O85" s="336" t="s">
        <v>28</v>
      </c>
      <c r="P85" s="365"/>
      <c r="Q85" s="365" t="s">
        <v>169</v>
      </c>
      <c r="R85" s="365" t="s">
        <v>250</v>
      </c>
      <c r="S85" s="365" t="s">
        <v>125</v>
      </c>
      <c r="T85" s="365"/>
    </row>
    <row r="86" spans="1:89" s="388" customFormat="1" ht="82.5" customHeight="1">
      <c r="A86" s="399" t="s">
        <v>313</v>
      </c>
      <c r="B86" s="400" t="s">
        <v>324</v>
      </c>
      <c r="C86" s="401" t="s">
        <v>35</v>
      </c>
      <c r="D86" s="402" t="s">
        <v>315</v>
      </c>
      <c r="E86" s="402" t="s">
        <v>316</v>
      </c>
      <c r="F86" s="403">
        <v>6</v>
      </c>
      <c r="G86" s="403" t="s">
        <v>311</v>
      </c>
      <c r="H86" s="403" t="s">
        <v>235</v>
      </c>
      <c r="I86" s="402">
        <v>2</v>
      </c>
      <c r="J86" s="402">
        <v>2</v>
      </c>
      <c r="K86" s="402" t="s">
        <v>3</v>
      </c>
      <c r="L86" s="404">
        <v>750000</v>
      </c>
      <c r="M86" s="303">
        <f>L86/0.943*0.057</f>
        <v>45334.040296924715</v>
      </c>
      <c r="N86" s="405"/>
      <c r="O86" s="406">
        <f>SUM(L86:N86)</f>
        <v>795334.0402969248</v>
      </c>
      <c r="P86" s="407" t="s">
        <v>317</v>
      </c>
      <c r="Q86" s="163" t="s">
        <v>338</v>
      </c>
      <c r="R86" s="386"/>
      <c r="S86" s="171" t="s">
        <v>70</v>
      </c>
      <c r="T86" s="1" t="s">
        <v>334</v>
      </c>
      <c r="U86" s="387"/>
      <c r="V86" s="387"/>
      <c r="W86" s="387"/>
      <c r="X86" s="387"/>
      <c r="Y86" s="387"/>
      <c r="Z86" s="387"/>
      <c r="AA86" s="387"/>
      <c r="AB86" s="387"/>
      <c r="AC86" s="387"/>
      <c r="AD86" s="387"/>
      <c r="AE86" s="387"/>
      <c r="AF86" s="387"/>
      <c r="AG86" s="387"/>
      <c r="AH86" s="387"/>
      <c r="AI86" s="387"/>
      <c r="AJ86" s="387"/>
      <c r="AK86" s="387"/>
      <c r="AL86" s="387"/>
      <c r="AM86" s="387"/>
      <c r="AN86" s="387"/>
      <c r="AO86" s="387"/>
      <c r="AP86" s="387"/>
      <c r="AQ86" s="387"/>
      <c r="AR86" s="387"/>
      <c r="AS86" s="387"/>
      <c r="AT86" s="387"/>
      <c r="AU86" s="387"/>
      <c r="AV86" s="387"/>
      <c r="AW86" s="387"/>
      <c r="AX86" s="387"/>
      <c r="AY86" s="387"/>
      <c r="AZ86" s="387"/>
      <c r="BA86" s="387"/>
      <c r="BB86" s="387"/>
      <c r="BC86" s="387"/>
      <c r="BD86" s="387"/>
      <c r="BE86" s="387"/>
      <c r="BF86" s="387"/>
      <c r="BG86" s="387"/>
      <c r="BH86" s="387"/>
      <c r="BI86" s="387"/>
      <c r="BJ86" s="387"/>
      <c r="BK86" s="387"/>
      <c r="BL86" s="387"/>
      <c r="BM86" s="387"/>
      <c r="BN86" s="387"/>
      <c r="BO86" s="387"/>
      <c r="BP86" s="387"/>
      <c r="BQ86" s="387"/>
      <c r="BR86" s="387"/>
      <c r="BS86" s="387"/>
      <c r="BT86" s="387"/>
      <c r="BU86" s="387"/>
      <c r="BV86" s="387"/>
      <c r="BW86" s="387"/>
      <c r="BX86" s="387"/>
      <c r="BY86" s="387"/>
      <c r="BZ86" s="387"/>
      <c r="CA86" s="387"/>
      <c r="CB86" s="387"/>
      <c r="CC86" s="387"/>
      <c r="CD86" s="387"/>
      <c r="CE86" s="387"/>
      <c r="CF86" s="387"/>
      <c r="CG86" s="387"/>
      <c r="CH86" s="387"/>
      <c r="CI86" s="387"/>
      <c r="CJ86" s="387"/>
      <c r="CK86" s="387"/>
    </row>
    <row r="87" spans="1:20" s="51" customFormat="1" ht="27" customHeight="1">
      <c r="A87" s="77"/>
      <c r="B87" s="22"/>
      <c r="C87" s="153"/>
      <c r="D87" s="6"/>
      <c r="E87" s="6"/>
      <c r="F87" s="6"/>
      <c r="G87" s="6"/>
      <c r="H87" s="6"/>
      <c r="I87" s="6"/>
      <c r="J87" s="6"/>
      <c r="K87" s="48"/>
      <c r="L87" s="194"/>
      <c r="M87" s="194"/>
      <c r="N87" s="194"/>
      <c r="O87" s="194">
        <f>SUM(L87:N87)</f>
        <v>0</v>
      </c>
      <c r="P87" s="270"/>
      <c r="Q87" s="163"/>
      <c r="R87" s="279"/>
      <c r="S87" s="178"/>
      <c r="T87" s="61"/>
    </row>
    <row r="88" spans="1:20" s="51" customFormat="1" ht="0.75" customHeight="1" hidden="1">
      <c r="A88" s="77"/>
      <c r="B88" s="54"/>
      <c r="C88" s="327"/>
      <c r="D88" s="26"/>
      <c r="E88" s="27"/>
      <c r="F88" s="27"/>
      <c r="G88" s="27"/>
      <c r="H88" s="26"/>
      <c r="I88" s="28"/>
      <c r="J88" s="28"/>
      <c r="K88" s="56"/>
      <c r="L88" s="191"/>
      <c r="M88" s="194"/>
      <c r="N88" s="191"/>
      <c r="O88" s="191">
        <f>SUM(L88:N88)</f>
        <v>0</v>
      </c>
      <c r="P88" s="268"/>
      <c r="Q88" s="163"/>
      <c r="R88" s="279"/>
      <c r="S88" s="178"/>
      <c r="T88" s="61"/>
    </row>
    <row r="89" spans="1:20" s="51" customFormat="1" ht="33" customHeight="1">
      <c r="A89" s="77"/>
      <c r="B89" s="54" t="s">
        <v>2</v>
      </c>
      <c r="C89" s="327"/>
      <c r="D89" s="26"/>
      <c r="E89" s="27"/>
      <c r="F89" s="27"/>
      <c r="G89" s="27"/>
      <c r="H89" s="26"/>
      <c r="I89" s="28"/>
      <c r="J89" s="28"/>
      <c r="K89" s="166" t="s">
        <v>3</v>
      </c>
      <c r="L89" s="191">
        <v>500</v>
      </c>
      <c r="M89" s="191">
        <v>0</v>
      </c>
      <c r="N89" s="191">
        <v>0</v>
      </c>
      <c r="O89" s="212">
        <f>SUM(L89:N89)</f>
        <v>500</v>
      </c>
      <c r="P89" s="269" t="s">
        <v>244</v>
      </c>
      <c r="Q89" s="98"/>
      <c r="R89" s="286" t="s">
        <v>13</v>
      </c>
      <c r="S89" s="171" t="s">
        <v>70</v>
      </c>
      <c r="T89" s="61"/>
    </row>
    <row r="90" spans="1:20" s="51" customFormat="1" ht="54.75" customHeight="1">
      <c r="A90" s="77"/>
      <c r="B90" s="54"/>
      <c r="C90" s="168" t="s">
        <v>177</v>
      </c>
      <c r="D90" s="26"/>
      <c r="E90" s="27"/>
      <c r="F90" s="27"/>
      <c r="G90" s="27"/>
      <c r="H90" s="26"/>
      <c r="I90" s="28"/>
      <c r="J90" s="28"/>
      <c r="K90" s="55"/>
      <c r="L90" s="195">
        <f>SUM(L83:L89)</f>
        <v>750500</v>
      </c>
      <c r="M90" s="195">
        <f>SUM(M83:M89)</f>
        <v>45334.040296924715</v>
      </c>
      <c r="N90" s="195">
        <f>SUM(N83:N89)</f>
        <v>0</v>
      </c>
      <c r="O90" s="197">
        <f>SUM(O86:O89)</f>
        <v>795834.0402969248</v>
      </c>
      <c r="P90" s="270"/>
      <c r="Q90" s="110"/>
      <c r="R90" s="156"/>
      <c r="S90" s="178"/>
      <c r="T90" s="61"/>
    </row>
    <row r="91" spans="1:20" s="51" customFormat="1" ht="54.75" customHeight="1" hidden="1">
      <c r="A91" s="80"/>
      <c r="B91" s="9"/>
      <c r="C91" s="180"/>
      <c r="D91" s="182"/>
      <c r="E91" s="180"/>
      <c r="F91" s="180"/>
      <c r="G91" s="180"/>
      <c r="H91" s="182"/>
      <c r="I91" s="183"/>
      <c r="J91" s="183"/>
      <c r="K91" s="184"/>
      <c r="L91" s="184"/>
      <c r="M91" s="184"/>
      <c r="N91" s="184"/>
      <c r="O91" s="184"/>
      <c r="P91" s="143"/>
      <c r="Q91" s="163"/>
      <c r="R91" s="156"/>
      <c r="S91" s="178"/>
      <c r="T91" s="61"/>
    </row>
    <row r="92" spans="1:20" s="51" customFormat="1" ht="30.75" customHeight="1">
      <c r="A92" s="257">
        <v>2021</v>
      </c>
      <c r="B92" s="39"/>
      <c r="C92" s="6"/>
      <c r="D92" s="21"/>
      <c r="E92" s="6"/>
      <c r="F92" s="6"/>
      <c r="G92" s="6"/>
      <c r="H92" s="21"/>
      <c r="I92" s="14"/>
      <c r="J92" s="14"/>
      <c r="K92" s="36"/>
      <c r="L92" s="36"/>
      <c r="M92" s="36"/>
      <c r="N92" s="37"/>
      <c r="O92" s="61"/>
      <c r="P92" s="271"/>
      <c r="Q92" s="163"/>
      <c r="R92" s="282" t="s">
        <v>125</v>
      </c>
      <c r="S92" s="217" t="s">
        <v>125</v>
      </c>
      <c r="T92" s="61"/>
    </row>
    <row r="93" spans="1:20" s="73" customFormat="1" ht="35.25" customHeight="1">
      <c r="A93" s="231" t="s">
        <v>191</v>
      </c>
      <c r="B93" s="351" t="s">
        <v>193</v>
      </c>
      <c r="C93" s="221" t="s">
        <v>14</v>
      </c>
      <c r="D93" s="219" t="s">
        <v>14</v>
      </c>
      <c r="E93" s="219" t="s">
        <v>14</v>
      </c>
      <c r="F93" s="219" t="s">
        <v>15</v>
      </c>
      <c r="G93" s="219" t="s">
        <v>103</v>
      </c>
      <c r="H93" s="219" t="s">
        <v>56</v>
      </c>
      <c r="I93" s="219" t="s">
        <v>0</v>
      </c>
      <c r="J93" s="219" t="s">
        <v>0</v>
      </c>
      <c r="K93" s="219" t="s">
        <v>16</v>
      </c>
      <c r="L93" s="223" t="s">
        <v>17</v>
      </c>
      <c r="M93" s="219" t="s">
        <v>18</v>
      </c>
      <c r="N93" s="221" t="s">
        <v>19</v>
      </c>
      <c r="O93" s="219" t="s">
        <v>1</v>
      </c>
      <c r="P93" s="365" t="s">
        <v>102</v>
      </c>
      <c r="Q93" s="365" t="s">
        <v>169</v>
      </c>
      <c r="R93" s="365" t="s">
        <v>253</v>
      </c>
      <c r="S93" s="365" t="s">
        <v>68</v>
      </c>
      <c r="T93" s="365" t="s">
        <v>181</v>
      </c>
    </row>
    <row r="94" spans="1:20" s="73" customFormat="1" ht="35.25" customHeight="1">
      <c r="A94" s="236" t="s">
        <v>192</v>
      </c>
      <c r="B94" s="334"/>
      <c r="C94" s="335" t="s">
        <v>20</v>
      </c>
      <c r="D94" s="336" t="s">
        <v>21</v>
      </c>
      <c r="E94" s="336" t="s">
        <v>22</v>
      </c>
      <c r="F94" s="336"/>
      <c r="G94" s="228" t="s">
        <v>101</v>
      </c>
      <c r="H94" s="336" t="s">
        <v>57</v>
      </c>
      <c r="I94" s="336" t="s">
        <v>23</v>
      </c>
      <c r="J94" s="336" t="s">
        <v>24</v>
      </c>
      <c r="K94" s="336" t="s">
        <v>25</v>
      </c>
      <c r="L94" s="337" t="s">
        <v>26</v>
      </c>
      <c r="M94" s="336" t="s">
        <v>27</v>
      </c>
      <c r="N94" s="335" t="s">
        <v>26</v>
      </c>
      <c r="O94" s="336" t="s">
        <v>28</v>
      </c>
      <c r="P94" s="365"/>
      <c r="Q94" s="365" t="s">
        <v>169</v>
      </c>
      <c r="R94" s="365" t="s">
        <v>250</v>
      </c>
      <c r="S94" s="365" t="s">
        <v>125</v>
      </c>
      <c r="T94" s="365"/>
    </row>
    <row r="95" spans="1:20" s="51" customFormat="1" ht="30.75" customHeight="1">
      <c r="A95" s="77"/>
      <c r="B95" s="9"/>
      <c r="C95" s="133"/>
      <c r="D95" s="53"/>
      <c r="E95" s="21"/>
      <c r="F95" s="6"/>
      <c r="G95" s="6"/>
      <c r="H95" s="6"/>
      <c r="I95" s="14"/>
      <c r="J95" s="14"/>
      <c r="K95" s="39"/>
      <c r="L95" s="198"/>
      <c r="M95" s="194"/>
      <c r="N95" s="191"/>
      <c r="O95" s="196">
        <f>SUM(L95:N95)</f>
        <v>0</v>
      </c>
      <c r="P95" s="263"/>
      <c r="Q95" s="295"/>
      <c r="R95" s="296"/>
      <c r="S95" s="297"/>
      <c r="T95" s="144"/>
    </row>
    <row r="96" spans="1:20" s="51" customFormat="1" ht="27" customHeight="1" hidden="1">
      <c r="A96" s="77"/>
      <c r="B96" s="39"/>
      <c r="C96" s="153"/>
      <c r="D96" s="21"/>
      <c r="E96" s="6"/>
      <c r="F96" s="6"/>
      <c r="G96" s="6"/>
      <c r="H96" s="21"/>
      <c r="I96" s="14"/>
      <c r="J96" s="14"/>
      <c r="K96" s="96"/>
      <c r="L96" s="194"/>
      <c r="M96" s="194"/>
      <c r="N96" s="194"/>
      <c r="O96" s="194">
        <f>SUM(L96:N96)</f>
        <v>0</v>
      </c>
      <c r="P96" s="270"/>
      <c r="Q96" s="163"/>
      <c r="R96" s="279"/>
      <c r="S96" s="178"/>
      <c r="T96" s="61"/>
    </row>
    <row r="97" spans="1:20" s="51" customFormat="1" ht="0.75" customHeight="1" hidden="1">
      <c r="A97" s="77"/>
      <c r="B97" s="54"/>
      <c r="C97" s="327"/>
      <c r="D97" s="26"/>
      <c r="E97" s="27"/>
      <c r="F97" s="27"/>
      <c r="G97" s="27"/>
      <c r="H97" s="26"/>
      <c r="I97" s="28"/>
      <c r="J97" s="28"/>
      <c r="K97" s="56"/>
      <c r="L97" s="191"/>
      <c r="M97" s="194"/>
      <c r="N97" s="191"/>
      <c r="O97" s="191">
        <f>SUM(L97:N97)</f>
        <v>0</v>
      </c>
      <c r="P97" s="268"/>
      <c r="Q97" s="163"/>
      <c r="R97" s="279"/>
      <c r="S97" s="178"/>
      <c r="T97" s="61"/>
    </row>
    <row r="98" spans="1:20" s="46" customFormat="1" ht="77.25" customHeight="1">
      <c r="A98" s="245" t="s">
        <v>313</v>
      </c>
      <c r="B98" s="6" t="s">
        <v>322</v>
      </c>
      <c r="C98" s="132" t="s">
        <v>42</v>
      </c>
      <c r="D98" s="132" t="s">
        <v>318</v>
      </c>
      <c r="E98" s="132" t="s">
        <v>318</v>
      </c>
      <c r="F98" s="123">
        <v>2</v>
      </c>
      <c r="G98" s="123" t="s">
        <v>311</v>
      </c>
      <c r="H98" s="123" t="s">
        <v>63</v>
      </c>
      <c r="I98" s="132">
        <v>2</v>
      </c>
      <c r="J98" s="132">
        <v>2</v>
      </c>
      <c r="K98" s="132" t="s">
        <v>3</v>
      </c>
      <c r="L98" s="198">
        <v>516792</v>
      </c>
      <c r="M98" s="194">
        <f>L98/0.943*0.057</f>
        <v>31237.692470837752</v>
      </c>
      <c r="N98" s="194"/>
      <c r="O98" s="194">
        <f>SUM(L98:N98)</f>
        <v>548029.6924708377</v>
      </c>
      <c r="P98" s="259" t="s">
        <v>314</v>
      </c>
      <c r="Q98" s="163" t="s">
        <v>338</v>
      </c>
      <c r="R98" s="279"/>
      <c r="S98" s="171" t="s">
        <v>70</v>
      </c>
      <c r="T98" s="1" t="s">
        <v>334</v>
      </c>
    </row>
    <row r="99" spans="1:20" s="51" customFormat="1" ht="33" customHeight="1">
      <c r="A99" s="380"/>
      <c r="B99" s="135" t="s">
        <v>2</v>
      </c>
      <c r="C99" s="327"/>
      <c r="D99" s="26"/>
      <c r="E99" s="27"/>
      <c r="F99" s="27"/>
      <c r="G99" s="27"/>
      <c r="H99" s="26"/>
      <c r="I99" s="28"/>
      <c r="J99" s="28"/>
      <c r="K99" s="166" t="s">
        <v>3</v>
      </c>
      <c r="L99" s="191">
        <v>500</v>
      </c>
      <c r="M99" s="191"/>
      <c r="N99" s="191"/>
      <c r="O99" s="212">
        <f>SUM(L99:N99)</f>
        <v>500</v>
      </c>
      <c r="P99" s="269" t="s">
        <v>244</v>
      </c>
      <c r="Q99" s="98"/>
      <c r="R99" s="286" t="s">
        <v>13</v>
      </c>
      <c r="S99" s="171" t="s">
        <v>70</v>
      </c>
      <c r="T99" s="61"/>
    </row>
    <row r="100" spans="1:20" s="51" customFormat="1" ht="54.75" customHeight="1">
      <c r="A100" s="380"/>
      <c r="B100" s="54"/>
      <c r="C100" s="168" t="s">
        <v>282</v>
      </c>
      <c r="D100" s="26"/>
      <c r="E100" s="27"/>
      <c r="F100" s="27"/>
      <c r="G100" s="27"/>
      <c r="H100" s="26"/>
      <c r="I100" s="28"/>
      <c r="J100" s="28"/>
      <c r="K100" s="55"/>
      <c r="L100" s="195">
        <f>SUM(L92:L99)</f>
        <v>517292</v>
      </c>
      <c r="M100" s="195">
        <f>SUM(M92:M99)</f>
        <v>31237.692470837752</v>
      </c>
      <c r="N100" s="195">
        <f>SUM(N92:N99)</f>
        <v>0</v>
      </c>
      <c r="O100" s="197">
        <f>SUM(O95:O99)</f>
        <v>548529.6924708377</v>
      </c>
      <c r="P100" s="270"/>
      <c r="Q100" s="110"/>
      <c r="R100" s="156"/>
      <c r="S100" s="178"/>
      <c r="T100" s="61"/>
    </row>
    <row r="101" spans="1:20" s="51" customFormat="1" ht="54.75" customHeight="1" hidden="1">
      <c r="A101" s="313"/>
      <c r="B101" s="25"/>
      <c r="C101" s="169"/>
      <c r="D101" s="57"/>
      <c r="E101" s="15"/>
      <c r="F101" s="15"/>
      <c r="G101" s="15"/>
      <c r="H101" s="57"/>
      <c r="I101" s="16"/>
      <c r="J101" s="16"/>
      <c r="K101" s="58"/>
      <c r="L101" s="314"/>
      <c r="M101" s="314"/>
      <c r="N101" s="314"/>
      <c r="O101" s="213"/>
      <c r="P101" s="266"/>
      <c r="Q101" s="110"/>
      <c r="R101" s="156"/>
      <c r="S101" s="315"/>
      <c r="T101" s="61"/>
    </row>
    <row r="102" spans="1:20" s="51" customFormat="1" ht="30.75" customHeight="1">
      <c r="A102" s="257">
        <v>2022</v>
      </c>
      <c r="B102" s="39"/>
      <c r="C102" s="6"/>
      <c r="D102" s="21"/>
      <c r="E102" s="6"/>
      <c r="F102" s="6"/>
      <c r="G102" s="6"/>
      <c r="H102" s="21"/>
      <c r="I102" s="14"/>
      <c r="J102" s="14"/>
      <c r="K102" s="36"/>
      <c r="L102" s="36"/>
      <c r="M102" s="36"/>
      <c r="N102" s="37"/>
      <c r="O102" s="61"/>
      <c r="P102" s="271"/>
      <c r="Q102" s="163"/>
      <c r="R102" s="282" t="s">
        <v>125</v>
      </c>
      <c r="S102" s="217" t="s">
        <v>125</v>
      </c>
      <c r="T102" s="61"/>
    </row>
    <row r="103" spans="1:20" s="73" customFormat="1" ht="35.25" customHeight="1">
      <c r="A103" s="231" t="s">
        <v>191</v>
      </c>
      <c r="B103" s="351" t="s">
        <v>193</v>
      </c>
      <c r="C103" s="221" t="s">
        <v>14</v>
      </c>
      <c r="D103" s="219" t="s">
        <v>14</v>
      </c>
      <c r="E103" s="219" t="s">
        <v>14</v>
      </c>
      <c r="F103" s="219" t="s">
        <v>15</v>
      </c>
      <c r="G103" s="219" t="s">
        <v>103</v>
      </c>
      <c r="H103" s="219" t="s">
        <v>56</v>
      </c>
      <c r="I103" s="219" t="s">
        <v>0</v>
      </c>
      <c r="J103" s="219" t="s">
        <v>0</v>
      </c>
      <c r="K103" s="219" t="s">
        <v>16</v>
      </c>
      <c r="L103" s="223" t="s">
        <v>17</v>
      </c>
      <c r="M103" s="219" t="s">
        <v>18</v>
      </c>
      <c r="N103" s="221" t="s">
        <v>19</v>
      </c>
      <c r="O103" s="219" t="s">
        <v>1</v>
      </c>
      <c r="P103" s="365" t="s">
        <v>102</v>
      </c>
      <c r="Q103" s="365" t="s">
        <v>169</v>
      </c>
      <c r="R103" s="365" t="s">
        <v>253</v>
      </c>
      <c r="S103" s="365" t="s">
        <v>68</v>
      </c>
      <c r="T103" s="365" t="s">
        <v>181</v>
      </c>
    </row>
    <row r="104" spans="1:20" s="73" customFormat="1" ht="35.25" customHeight="1">
      <c r="A104" s="236" t="s">
        <v>192</v>
      </c>
      <c r="B104" s="334"/>
      <c r="C104" s="335" t="s">
        <v>20</v>
      </c>
      <c r="D104" s="336" t="s">
        <v>21</v>
      </c>
      <c r="E104" s="336" t="s">
        <v>22</v>
      </c>
      <c r="F104" s="336"/>
      <c r="G104" s="228" t="s">
        <v>101</v>
      </c>
      <c r="H104" s="336" t="s">
        <v>57</v>
      </c>
      <c r="I104" s="336" t="s">
        <v>23</v>
      </c>
      <c r="J104" s="336" t="s">
        <v>24</v>
      </c>
      <c r="K104" s="336" t="s">
        <v>25</v>
      </c>
      <c r="L104" s="337" t="s">
        <v>26</v>
      </c>
      <c r="M104" s="336" t="s">
        <v>27</v>
      </c>
      <c r="N104" s="335" t="s">
        <v>26</v>
      </c>
      <c r="O104" s="336" t="s">
        <v>28</v>
      </c>
      <c r="P104" s="365"/>
      <c r="Q104" s="365" t="s">
        <v>169</v>
      </c>
      <c r="R104" s="365" t="s">
        <v>250</v>
      </c>
      <c r="S104" s="365" t="s">
        <v>125</v>
      </c>
      <c r="T104" s="365"/>
    </row>
    <row r="105" spans="1:20" s="51" customFormat="1" ht="30.75" customHeight="1">
      <c r="A105" s="6" t="s">
        <v>297</v>
      </c>
      <c r="B105" s="180" t="s">
        <v>303</v>
      </c>
      <c r="C105" s="153" t="s">
        <v>33</v>
      </c>
      <c r="D105" s="6" t="s">
        <v>232</v>
      </c>
      <c r="E105" s="6" t="s">
        <v>233</v>
      </c>
      <c r="F105" s="6">
        <v>3</v>
      </c>
      <c r="G105" s="6" t="s">
        <v>109</v>
      </c>
      <c r="H105" s="6" t="s">
        <v>236</v>
      </c>
      <c r="I105" s="6">
        <v>4</v>
      </c>
      <c r="J105" s="6">
        <v>6</v>
      </c>
      <c r="K105" s="90" t="s">
        <v>267</v>
      </c>
      <c r="L105" s="194">
        <v>40000000</v>
      </c>
      <c r="M105" s="215"/>
      <c r="N105" s="215"/>
      <c r="O105" s="206">
        <f>SUM(L105:N105)</f>
        <v>40000000</v>
      </c>
      <c r="P105" s="263"/>
      <c r="Q105" s="295"/>
      <c r="R105" s="296"/>
      <c r="S105" s="297"/>
      <c r="T105" s="144"/>
    </row>
    <row r="106" spans="1:20" s="51" customFormat="1" ht="27" customHeight="1" hidden="1">
      <c r="A106" s="77"/>
      <c r="B106" s="39"/>
      <c r="C106" s="153"/>
      <c r="D106" s="21"/>
      <c r="E106" s="6"/>
      <c r="F106" s="6"/>
      <c r="G106" s="6"/>
      <c r="H106" s="21"/>
      <c r="I106" s="14"/>
      <c r="J106" s="14"/>
      <c r="K106" s="96"/>
      <c r="L106" s="194"/>
      <c r="M106" s="194"/>
      <c r="N106" s="194"/>
      <c r="O106" s="194">
        <f>SUM(L106:N106)</f>
        <v>0</v>
      </c>
      <c r="P106" s="270"/>
      <c r="Q106" s="163"/>
      <c r="R106" s="279"/>
      <c r="S106" s="178"/>
      <c r="T106" s="61"/>
    </row>
    <row r="107" spans="1:20" s="51" customFormat="1" ht="0.75" customHeight="1" hidden="1">
      <c r="A107" s="77"/>
      <c r="B107" s="54"/>
      <c r="C107" s="327"/>
      <c r="D107" s="26"/>
      <c r="E107" s="27"/>
      <c r="F107" s="27"/>
      <c r="G107" s="27"/>
      <c r="H107" s="26"/>
      <c r="I107" s="28"/>
      <c r="J107" s="28"/>
      <c r="K107" s="56"/>
      <c r="L107" s="191"/>
      <c r="M107" s="194"/>
      <c r="N107" s="191"/>
      <c r="O107" s="191">
        <f>SUM(L107:N107)</f>
        <v>0</v>
      </c>
      <c r="P107" s="268"/>
      <c r="Q107" s="163"/>
      <c r="R107" s="279"/>
      <c r="S107" s="178"/>
      <c r="T107" s="61"/>
    </row>
    <row r="108" spans="1:20" s="51" customFormat="1" ht="33" customHeight="1">
      <c r="A108" s="77"/>
      <c r="B108" s="135" t="s">
        <v>2</v>
      </c>
      <c r="C108" s="327"/>
      <c r="D108" s="26"/>
      <c r="E108" s="27"/>
      <c r="F108" s="27"/>
      <c r="G108" s="27"/>
      <c r="H108" s="26"/>
      <c r="I108" s="28"/>
      <c r="J108" s="28"/>
      <c r="K108" s="166" t="s">
        <v>3</v>
      </c>
      <c r="L108" s="191">
        <v>500</v>
      </c>
      <c r="M108" s="191"/>
      <c r="N108" s="191"/>
      <c r="O108" s="212">
        <f>SUM(L108:N108)</f>
        <v>500</v>
      </c>
      <c r="P108" s="269" t="s">
        <v>244</v>
      </c>
      <c r="Q108" s="98"/>
      <c r="R108" s="286" t="s">
        <v>13</v>
      </c>
      <c r="S108" s="171" t="s">
        <v>70</v>
      </c>
      <c r="T108" s="61"/>
    </row>
    <row r="109" spans="1:20" s="51" customFormat="1" ht="54.75" customHeight="1">
      <c r="A109" s="77"/>
      <c r="B109" s="54"/>
      <c r="C109" s="168" t="s">
        <v>283</v>
      </c>
      <c r="D109" s="26"/>
      <c r="E109" s="27"/>
      <c r="F109" s="27"/>
      <c r="G109" s="27"/>
      <c r="H109" s="26"/>
      <c r="I109" s="28"/>
      <c r="J109" s="28"/>
      <c r="K109" s="55"/>
      <c r="L109" s="195">
        <f>SUM(L102:L108)</f>
        <v>40000500</v>
      </c>
      <c r="M109" s="195">
        <f>SUM(M102:M108)</f>
        <v>0</v>
      </c>
      <c r="N109" s="195">
        <f>SUM(N102:N108)</f>
        <v>0</v>
      </c>
      <c r="O109" s="197">
        <f>SUM(O105:O108)</f>
        <v>40000500</v>
      </c>
      <c r="P109" s="270"/>
      <c r="Q109" s="110"/>
      <c r="R109" s="156"/>
      <c r="S109" s="178"/>
      <c r="T109" s="61"/>
    </row>
    <row r="110" spans="1:20" s="51" customFormat="1" ht="54.75" customHeight="1" hidden="1">
      <c r="A110" s="313"/>
      <c r="B110" s="25"/>
      <c r="C110" s="169"/>
      <c r="D110" s="57"/>
      <c r="E110" s="15"/>
      <c r="F110" s="15"/>
      <c r="G110" s="15"/>
      <c r="H110" s="57"/>
      <c r="I110" s="16"/>
      <c r="J110" s="16"/>
      <c r="K110" s="58"/>
      <c r="L110" s="314"/>
      <c r="M110" s="314"/>
      <c r="N110" s="314"/>
      <c r="O110" s="213"/>
      <c r="P110" s="266"/>
      <c r="Q110" s="110"/>
      <c r="R110" s="156"/>
      <c r="S110" s="315"/>
      <c r="T110" s="61"/>
    </row>
    <row r="111" spans="1:20" s="51" customFormat="1" ht="30.75" customHeight="1">
      <c r="A111" s="257">
        <v>2023</v>
      </c>
      <c r="B111" s="39"/>
      <c r="C111" s="6"/>
      <c r="D111" s="21"/>
      <c r="E111" s="6"/>
      <c r="F111" s="6"/>
      <c r="G111" s="6"/>
      <c r="H111" s="21"/>
      <c r="I111" s="14"/>
      <c r="J111" s="14"/>
      <c r="K111" s="36"/>
      <c r="L111" s="36"/>
      <c r="M111" s="36"/>
      <c r="N111" s="37"/>
      <c r="O111" s="61"/>
      <c r="P111" s="271"/>
      <c r="Q111" s="163"/>
      <c r="R111" s="282" t="s">
        <v>125</v>
      </c>
      <c r="S111" s="217" t="s">
        <v>125</v>
      </c>
      <c r="T111" s="61"/>
    </row>
    <row r="112" spans="1:20" s="73" customFormat="1" ht="35.25" customHeight="1">
      <c r="A112" s="231" t="s">
        <v>191</v>
      </c>
      <c r="B112" s="351" t="s">
        <v>193</v>
      </c>
      <c r="C112" s="221" t="s">
        <v>14</v>
      </c>
      <c r="D112" s="219" t="s">
        <v>14</v>
      </c>
      <c r="E112" s="219" t="s">
        <v>14</v>
      </c>
      <c r="F112" s="219" t="s">
        <v>15</v>
      </c>
      <c r="G112" s="219" t="s">
        <v>103</v>
      </c>
      <c r="H112" s="219" t="s">
        <v>56</v>
      </c>
      <c r="I112" s="219" t="s">
        <v>0</v>
      </c>
      <c r="J112" s="219" t="s">
        <v>0</v>
      </c>
      <c r="K112" s="219" t="s">
        <v>16</v>
      </c>
      <c r="L112" s="223" t="s">
        <v>17</v>
      </c>
      <c r="M112" s="219" t="s">
        <v>18</v>
      </c>
      <c r="N112" s="221" t="s">
        <v>19</v>
      </c>
      <c r="O112" s="219" t="s">
        <v>1</v>
      </c>
      <c r="P112" s="365" t="s">
        <v>102</v>
      </c>
      <c r="Q112" s="365" t="s">
        <v>169</v>
      </c>
      <c r="R112" s="365" t="s">
        <v>253</v>
      </c>
      <c r="S112" s="365" t="s">
        <v>68</v>
      </c>
      <c r="T112" s="365" t="s">
        <v>181</v>
      </c>
    </row>
    <row r="113" spans="1:20" s="73" customFormat="1" ht="35.25" customHeight="1">
      <c r="A113" s="236" t="s">
        <v>192</v>
      </c>
      <c r="B113" s="334"/>
      <c r="C113" s="335" t="s">
        <v>20</v>
      </c>
      <c r="D113" s="336" t="s">
        <v>21</v>
      </c>
      <c r="E113" s="336" t="s">
        <v>22</v>
      </c>
      <c r="F113" s="336"/>
      <c r="G113" s="228" t="s">
        <v>101</v>
      </c>
      <c r="H113" s="336" t="s">
        <v>57</v>
      </c>
      <c r="I113" s="336" t="s">
        <v>23</v>
      </c>
      <c r="J113" s="336" t="s">
        <v>24</v>
      </c>
      <c r="K113" s="336" t="s">
        <v>25</v>
      </c>
      <c r="L113" s="337" t="s">
        <v>26</v>
      </c>
      <c r="M113" s="336" t="s">
        <v>27</v>
      </c>
      <c r="N113" s="335" t="s">
        <v>26</v>
      </c>
      <c r="O113" s="336" t="s">
        <v>28</v>
      </c>
      <c r="P113" s="365"/>
      <c r="Q113" s="365" t="s">
        <v>169</v>
      </c>
      <c r="R113" s="365" t="s">
        <v>250</v>
      </c>
      <c r="S113" s="365" t="s">
        <v>125</v>
      </c>
      <c r="T113" s="365"/>
    </row>
    <row r="114" spans="1:20" s="51" customFormat="1" ht="30.75" customHeight="1">
      <c r="A114" s="77"/>
      <c r="B114" s="9"/>
      <c r="C114" s="133"/>
      <c r="D114" s="53"/>
      <c r="E114" s="21"/>
      <c r="F114" s="6"/>
      <c r="G114" s="6"/>
      <c r="H114" s="6"/>
      <c r="I114" s="14"/>
      <c r="J114" s="14"/>
      <c r="K114" s="39"/>
      <c r="L114" s="198"/>
      <c r="M114" s="194"/>
      <c r="N114" s="191"/>
      <c r="O114" s="196">
        <f>SUM(L114:N114)</f>
        <v>0</v>
      </c>
      <c r="P114" s="263"/>
      <c r="Q114" s="295"/>
      <c r="R114" s="296"/>
      <c r="S114" s="297"/>
      <c r="T114" s="144"/>
    </row>
    <row r="115" spans="1:20" s="51" customFormat="1" ht="27" customHeight="1" hidden="1">
      <c r="A115" s="77"/>
      <c r="B115" s="39"/>
      <c r="C115" s="153"/>
      <c r="D115" s="21"/>
      <c r="E115" s="6"/>
      <c r="F115" s="6"/>
      <c r="G115" s="6"/>
      <c r="H115" s="21"/>
      <c r="I115" s="14"/>
      <c r="J115" s="14"/>
      <c r="K115" s="96"/>
      <c r="L115" s="194"/>
      <c r="M115" s="194"/>
      <c r="N115" s="194"/>
      <c r="O115" s="194">
        <f>SUM(L115:N115)</f>
        <v>0</v>
      </c>
      <c r="P115" s="270"/>
      <c r="Q115" s="163"/>
      <c r="R115" s="279"/>
      <c r="S115" s="178"/>
      <c r="T115" s="61"/>
    </row>
    <row r="116" spans="1:20" s="51" customFormat="1" ht="0.75" customHeight="1" hidden="1">
      <c r="A116" s="77"/>
      <c r="B116" s="54"/>
      <c r="C116" s="327"/>
      <c r="D116" s="26"/>
      <c r="E116" s="27"/>
      <c r="F116" s="27"/>
      <c r="G116" s="27"/>
      <c r="H116" s="26"/>
      <c r="I116" s="28"/>
      <c r="J116" s="28"/>
      <c r="K116" s="56"/>
      <c r="L116" s="191"/>
      <c r="M116" s="194"/>
      <c r="N116" s="191"/>
      <c r="O116" s="191">
        <f>SUM(L116:N116)</f>
        <v>0</v>
      </c>
      <c r="P116" s="268"/>
      <c r="Q116" s="163"/>
      <c r="R116" s="279"/>
      <c r="S116" s="178"/>
      <c r="T116" s="61"/>
    </row>
    <row r="117" spans="1:20" s="51" customFormat="1" ht="33" customHeight="1">
      <c r="A117" s="77"/>
      <c r="B117" s="135" t="s">
        <v>2</v>
      </c>
      <c r="C117" s="327"/>
      <c r="D117" s="26"/>
      <c r="E117" s="27"/>
      <c r="F117" s="27"/>
      <c r="G117" s="27"/>
      <c r="H117" s="26"/>
      <c r="I117" s="28"/>
      <c r="J117" s="28"/>
      <c r="K117" s="166" t="s">
        <v>3</v>
      </c>
      <c r="L117" s="191">
        <v>500</v>
      </c>
      <c r="M117" s="191"/>
      <c r="N117" s="191"/>
      <c r="O117" s="212">
        <f>SUM(L117:N117)</f>
        <v>500</v>
      </c>
      <c r="P117" s="269" t="s">
        <v>244</v>
      </c>
      <c r="Q117" s="98"/>
      <c r="R117" s="286" t="s">
        <v>13</v>
      </c>
      <c r="S117" s="171" t="s">
        <v>70</v>
      </c>
      <c r="T117" s="61"/>
    </row>
    <row r="118" spans="1:20" s="51" customFormat="1" ht="54.75" customHeight="1">
      <c r="A118" s="77"/>
      <c r="B118" s="54"/>
      <c r="C118" s="168" t="s">
        <v>284</v>
      </c>
      <c r="D118" s="26"/>
      <c r="E118" s="27"/>
      <c r="F118" s="27"/>
      <c r="G118" s="27"/>
      <c r="H118" s="26"/>
      <c r="I118" s="28"/>
      <c r="J118" s="28"/>
      <c r="K118" s="55"/>
      <c r="L118" s="195">
        <f>SUM(L111:L117)</f>
        <v>500</v>
      </c>
      <c r="M118" s="195">
        <f>SUM(M111:M117)</f>
        <v>0</v>
      </c>
      <c r="N118" s="195">
        <f>SUM(N111:N117)</f>
        <v>0</v>
      </c>
      <c r="O118" s="197">
        <f>SUM(O114:O117)</f>
        <v>500</v>
      </c>
      <c r="P118" s="270"/>
      <c r="Q118" s="110"/>
      <c r="R118" s="156"/>
      <c r="S118" s="178"/>
      <c r="T118" s="61"/>
    </row>
    <row r="119" spans="1:20" s="51" customFormat="1" ht="54.75" customHeight="1" hidden="1">
      <c r="A119" s="313"/>
      <c r="B119" s="25"/>
      <c r="C119" s="169"/>
      <c r="D119" s="57"/>
      <c r="E119" s="15"/>
      <c r="F119" s="15"/>
      <c r="G119" s="15"/>
      <c r="H119" s="57"/>
      <c r="I119" s="16"/>
      <c r="J119" s="16"/>
      <c r="K119" s="58"/>
      <c r="L119" s="314"/>
      <c r="M119" s="314"/>
      <c r="N119" s="314"/>
      <c r="O119" s="213"/>
      <c r="P119" s="266"/>
      <c r="Q119" s="110"/>
      <c r="R119" s="156"/>
      <c r="S119" s="315"/>
      <c r="T119" s="61"/>
    </row>
    <row r="120" spans="1:20" s="51" customFormat="1" ht="30.75" customHeight="1">
      <c r="A120" s="257">
        <v>2024</v>
      </c>
      <c r="B120" s="39"/>
      <c r="C120" s="6"/>
      <c r="D120" s="21"/>
      <c r="E120" s="6"/>
      <c r="F120" s="6"/>
      <c r="G120" s="6"/>
      <c r="H120" s="21"/>
      <c r="I120" s="14"/>
      <c r="J120" s="14"/>
      <c r="K120" s="36"/>
      <c r="L120" s="36"/>
      <c r="M120" s="36"/>
      <c r="N120" s="37"/>
      <c r="O120" s="61"/>
      <c r="P120" s="271"/>
      <c r="Q120" s="163"/>
      <c r="R120" s="282" t="s">
        <v>125</v>
      </c>
      <c r="S120" s="217" t="s">
        <v>125</v>
      </c>
      <c r="T120" s="61"/>
    </row>
    <row r="121" spans="1:20" s="73" customFormat="1" ht="35.25" customHeight="1">
      <c r="A121" s="231" t="s">
        <v>191</v>
      </c>
      <c r="B121" s="351" t="s">
        <v>193</v>
      </c>
      <c r="C121" s="221" t="s">
        <v>14</v>
      </c>
      <c r="D121" s="219" t="s">
        <v>14</v>
      </c>
      <c r="E121" s="219" t="s">
        <v>14</v>
      </c>
      <c r="F121" s="219" t="s">
        <v>15</v>
      </c>
      <c r="G121" s="219" t="s">
        <v>103</v>
      </c>
      <c r="H121" s="219" t="s">
        <v>56</v>
      </c>
      <c r="I121" s="219" t="s">
        <v>0</v>
      </c>
      <c r="J121" s="219" t="s">
        <v>0</v>
      </c>
      <c r="K121" s="219" t="s">
        <v>16</v>
      </c>
      <c r="L121" s="223" t="s">
        <v>17</v>
      </c>
      <c r="M121" s="219" t="s">
        <v>18</v>
      </c>
      <c r="N121" s="221" t="s">
        <v>19</v>
      </c>
      <c r="O121" s="219" t="s">
        <v>1</v>
      </c>
      <c r="P121" s="365" t="s">
        <v>102</v>
      </c>
      <c r="Q121" s="365" t="s">
        <v>169</v>
      </c>
      <c r="R121" s="365" t="s">
        <v>253</v>
      </c>
      <c r="S121" s="365" t="s">
        <v>68</v>
      </c>
      <c r="T121" s="365" t="s">
        <v>181</v>
      </c>
    </row>
    <row r="122" spans="1:20" s="73" customFormat="1" ht="35.25" customHeight="1">
      <c r="A122" s="236" t="s">
        <v>192</v>
      </c>
      <c r="B122" s="334"/>
      <c r="C122" s="335" t="s">
        <v>20</v>
      </c>
      <c r="D122" s="336" t="s">
        <v>21</v>
      </c>
      <c r="E122" s="336" t="s">
        <v>22</v>
      </c>
      <c r="F122" s="336"/>
      <c r="G122" s="228" t="s">
        <v>101</v>
      </c>
      <c r="H122" s="336" t="s">
        <v>57</v>
      </c>
      <c r="I122" s="336" t="s">
        <v>23</v>
      </c>
      <c r="J122" s="336" t="s">
        <v>24</v>
      </c>
      <c r="K122" s="336" t="s">
        <v>25</v>
      </c>
      <c r="L122" s="337" t="s">
        <v>26</v>
      </c>
      <c r="M122" s="336" t="s">
        <v>27</v>
      </c>
      <c r="N122" s="335" t="s">
        <v>26</v>
      </c>
      <c r="O122" s="336" t="s">
        <v>28</v>
      </c>
      <c r="P122" s="365"/>
      <c r="Q122" s="365" t="s">
        <v>169</v>
      </c>
      <c r="R122" s="365" t="s">
        <v>250</v>
      </c>
      <c r="S122" s="365" t="s">
        <v>125</v>
      </c>
      <c r="T122" s="365"/>
    </row>
    <row r="123" spans="1:20" s="51" customFormat="1" ht="30.75" customHeight="1">
      <c r="A123" s="77"/>
      <c r="B123" s="9"/>
      <c r="C123" s="133"/>
      <c r="D123" s="53"/>
      <c r="E123" s="21"/>
      <c r="F123" s="6"/>
      <c r="G123" s="6"/>
      <c r="H123" s="6"/>
      <c r="I123" s="14"/>
      <c r="J123" s="14"/>
      <c r="K123" s="39"/>
      <c r="L123" s="198"/>
      <c r="M123" s="194"/>
      <c r="N123" s="191"/>
      <c r="O123" s="196">
        <f>SUM(L123:N123)</f>
        <v>0</v>
      </c>
      <c r="P123" s="263"/>
      <c r="Q123" s="295"/>
      <c r="R123" s="296"/>
      <c r="S123" s="297"/>
      <c r="T123" s="144"/>
    </row>
    <row r="124" spans="1:20" s="51" customFormat="1" ht="27" customHeight="1" hidden="1">
      <c r="A124" s="77"/>
      <c r="B124" s="39"/>
      <c r="C124" s="153"/>
      <c r="D124" s="21"/>
      <c r="E124" s="6"/>
      <c r="F124" s="6"/>
      <c r="G124" s="6"/>
      <c r="H124" s="21"/>
      <c r="I124" s="14"/>
      <c r="J124" s="14"/>
      <c r="K124" s="96"/>
      <c r="L124" s="194"/>
      <c r="M124" s="194"/>
      <c r="N124" s="194"/>
      <c r="O124" s="194">
        <f>SUM(L124:N124)</f>
        <v>0</v>
      </c>
      <c r="P124" s="270"/>
      <c r="Q124" s="163"/>
      <c r="R124" s="279"/>
      <c r="S124" s="178"/>
      <c r="T124" s="61"/>
    </row>
    <row r="125" spans="1:20" s="51" customFormat="1" ht="0.75" customHeight="1" hidden="1">
      <c r="A125" s="77"/>
      <c r="B125" s="54"/>
      <c r="C125" s="327"/>
      <c r="D125" s="26"/>
      <c r="E125" s="27"/>
      <c r="F125" s="27"/>
      <c r="G125" s="27"/>
      <c r="H125" s="26"/>
      <c r="I125" s="28"/>
      <c r="J125" s="28"/>
      <c r="K125" s="56"/>
      <c r="L125" s="191"/>
      <c r="M125" s="194"/>
      <c r="N125" s="191"/>
      <c r="O125" s="191">
        <f>SUM(L125:N125)</f>
        <v>0</v>
      </c>
      <c r="P125" s="268"/>
      <c r="Q125" s="163"/>
      <c r="R125" s="279"/>
      <c r="S125" s="178"/>
      <c r="T125" s="61"/>
    </row>
    <row r="126" spans="1:20" s="51" customFormat="1" ht="33" customHeight="1">
      <c r="A126" s="77"/>
      <c r="B126" s="135" t="s">
        <v>2</v>
      </c>
      <c r="C126" s="327"/>
      <c r="D126" s="26"/>
      <c r="E126" s="27"/>
      <c r="F126" s="27"/>
      <c r="G126" s="27"/>
      <c r="H126" s="26"/>
      <c r="I126" s="28"/>
      <c r="J126" s="28"/>
      <c r="K126" s="166" t="s">
        <v>3</v>
      </c>
      <c r="L126" s="191">
        <v>500</v>
      </c>
      <c r="M126" s="191"/>
      <c r="N126" s="191"/>
      <c r="O126" s="212">
        <f>SUM(L126:N126)</f>
        <v>500</v>
      </c>
      <c r="P126" s="269" t="s">
        <v>244</v>
      </c>
      <c r="Q126" s="98"/>
      <c r="R126" s="286" t="s">
        <v>13</v>
      </c>
      <c r="S126" s="171" t="s">
        <v>70</v>
      </c>
      <c r="T126" s="61"/>
    </row>
    <row r="127" spans="1:20" s="51" customFormat="1" ht="54.75" customHeight="1">
      <c r="A127" s="77"/>
      <c r="B127" s="54"/>
      <c r="C127" s="168" t="s">
        <v>285</v>
      </c>
      <c r="D127" s="26"/>
      <c r="E127" s="27"/>
      <c r="F127" s="27"/>
      <c r="G127" s="27"/>
      <c r="H127" s="26"/>
      <c r="I127" s="28"/>
      <c r="J127" s="28"/>
      <c r="K127" s="55"/>
      <c r="L127" s="195">
        <f>SUM(L120:L126)</f>
        <v>500</v>
      </c>
      <c r="M127" s="195">
        <f>SUM(M120:M126)</f>
        <v>0</v>
      </c>
      <c r="N127" s="195">
        <f>SUM(N120:N126)</f>
        <v>0</v>
      </c>
      <c r="O127" s="197">
        <f>SUM(O123:O126)</f>
        <v>500</v>
      </c>
      <c r="P127" s="270"/>
      <c r="Q127" s="110"/>
      <c r="R127" s="156"/>
      <c r="S127" s="178"/>
      <c r="T127" s="61"/>
    </row>
    <row r="128" spans="1:20" s="51" customFormat="1" ht="54.75" customHeight="1" hidden="1">
      <c r="A128" s="313"/>
      <c r="B128" s="25"/>
      <c r="C128" s="169"/>
      <c r="D128" s="57"/>
      <c r="E128" s="15"/>
      <c r="F128" s="15"/>
      <c r="G128" s="15"/>
      <c r="H128" s="57"/>
      <c r="I128" s="16"/>
      <c r="J128" s="16"/>
      <c r="K128" s="58"/>
      <c r="L128" s="314"/>
      <c r="M128" s="314"/>
      <c r="N128" s="314"/>
      <c r="O128" s="213"/>
      <c r="P128" s="266"/>
      <c r="Q128" s="110"/>
      <c r="R128" s="156"/>
      <c r="S128" s="315"/>
      <c r="T128" s="61"/>
    </row>
    <row r="129" spans="1:20" s="51" customFormat="1" ht="30.75" customHeight="1">
      <c r="A129" s="257">
        <v>2025</v>
      </c>
      <c r="B129" s="39"/>
      <c r="C129" s="6"/>
      <c r="D129" s="21"/>
      <c r="E129" s="6"/>
      <c r="F129" s="6"/>
      <c r="G129" s="6"/>
      <c r="H129" s="21"/>
      <c r="I129" s="14"/>
      <c r="J129" s="14"/>
      <c r="K129" s="36"/>
      <c r="L129" s="36"/>
      <c r="M129" s="36"/>
      <c r="N129" s="37"/>
      <c r="O129" s="61"/>
      <c r="P129" s="271"/>
      <c r="Q129" s="163"/>
      <c r="R129" s="282" t="s">
        <v>125</v>
      </c>
      <c r="S129" s="217" t="s">
        <v>125</v>
      </c>
      <c r="T129" s="61"/>
    </row>
    <row r="130" spans="1:20" s="73" customFormat="1" ht="35.25" customHeight="1">
      <c r="A130" s="231" t="s">
        <v>191</v>
      </c>
      <c r="B130" s="351" t="s">
        <v>193</v>
      </c>
      <c r="C130" s="221" t="s">
        <v>14</v>
      </c>
      <c r="D130" s="219" t="s">
        <v>14</v>
      </c>
      <c r="E130" s="219" t="s">
        <v>14</v>
      </c>
      <c r="F130" s="219" t="s">
        <v>15</v>
      </c>
      <c r="G130" s="219" t="s">
        <v>103</v>
      </c>
      <c r="H130" s="219" t="s">
        <v>56</v>
      </c>
      <c r="I130" s="219" t="s">
        <v>0</v>
      </c>
      <c r="J130" s="219" t="s">
        <v>0</v>
      </c>
      <c r="K130" s="219" t="s">
        <v>16</v>
      </c>
      <c r="L130" s="223" t="s">
        <v>17</v>
      </c>
      <c r="M130" s="219" t="s">
        <v>18</v>
      </c>
      <c r="N130" s="221" t="s">
        <v>19</v>
      </c>
      <c r="O130" s="219" t="s">
        <v>1</v>
      </c>
      <c r="P130" s="372" t="s">
        <v>102</v>
      </c>
      <c r="Q130" s="372" t="s">
        <v>169</v>
      </c>
      <c r="R130" s="372" t="s">
        <v>253</v>
      </c>
      <c r="S130" s="372" t="s">
        <v>68</v>
      </c>
      <c r="T130" s="372" t="s">
        <v>181</v>
      </c>
    </row>
    <row r="131" spans="1:20" s="73" customFormat="1" ht="35.25" customHeight="1">
      <c r="A131" s="236" t="s">
        <v>192</v>
      </c>
      <c r="B131" s="334"/>
      <c r="C131" s="335" t="s">
        <v>20</v>
      </c>
      <c r="D131" s="336" t="s">
        <v>21</v>
      </c>
      <c r="E131" s="336" t="s">
        <v>22</v>
      </c>
      <c r="F131" s="336"/>
      <c r="G131" s="228" t="s">
        <v>101</v>
      </c>
      <c r="H131" s="336" t="s">
        <v>57</v>
      </c>
      <c r="I131" s="336" t="s">
        <v>23</v>
      </c>
      <c r="J131" s="336" t="s">
        <v>24</v>
      </c>
      <c r="K131" s="336" t="s">
        <v>25</v>
      </c>
      <c r="L131" s="337" t="s">
        <v>26</v>
      </c>
      <c r="M131" s="336" t="s">
        <v>27</v>
      </c>
      <c r="N131" s="335" t="s">
        <v>26</v>
      </c>
      <c r="O131" s="336" t="s">
        <v>28</v>
      </c>
      <c r="P131" s="372"/>
      <c r="Q131" s="372" t="s">
        <v>169</v>
      </c>
      <c r="R131" s="372" t="s">
        <v>250</v>
      </c>
      <c r="S131" s="372" t="s">
        <v>125</v>
      </c>
      <c r="T131" s="372"/>
    </row>
    <row r="132" spans="1:20" s="51" customFormat="1" ht="30.75" customHeight="1">
      <c r="A132" s="77"/>
      <c r="B132" s="9"/>
      <c r="C132" s="133"/>
      <c r="D132" s="53"/>
      <c r="E132" s="21"/>
      <c r="F132" s="6"/>
      <c r="G132" s="6"/>
      <c r="H132" s="6"/>
      <c r="I132" s="14"/>
      <c r="J132" s="14"/>
      <c r="K132" s="39"/>
      <c r="L132" s="198"/>
      <c r="M132" s="194"/>
      <c r="N132" s="191"/>
      <c r="O132" s="196">
        <f>SUM(L132:N132)</f>
        <v>0</v>
      </c>
      <c r="P132" s="263"/>
      <c r="Q132" s="295"/>
      <c r="R132" s="296"/>
      <c r="S132" s="297"/>
      <c r="T132" s="144"/>
    </row>
    <row r="133" spans="1:20" s="51" customFormat="1" ht="27" customHeight="1" hidden="1">
      <c r="A133" s="77"/>
      <c r="B133" s="39"/>
      <c r="C133" s="153"/>
      <c r="D133" s="21"/>
      <c r="E133" s="6"/>
      <c r="F133" s="6"/>
      <c r="G133" s="6"/>
      <c r="H133" s="21"/>
      <c r="I133" s="14"/>
      <c r="J133" s="14"/>
      <c r="K133" s="96"/>
      <c r="L133" s="194"/>
      <c r="M133" s="194"/>
      <c r="N133" s="194"/>
      <c r="O133" s="194">
        <f>SUM(L133:N133)</f>
        <v>0</v>
      </c>
      <c r="P133" s="270"/>
      <c r="Q133" s="163"/>
      <c r="R133" s="279"/>
      <c r="S133" s="178"/>
      <c r="T133" s="61"/>
    </row>
    <row r="134" spans="1:20" s="51" customFormat="1" ht="0.75" customHeight="1" hidden="1">
      <c r="A134" s="77"/>
      <c r="B134" s="54"/>
      <c r="C134" s="327"/>
      <c r="D134" s="26"/>
      <c r="E134" s="27"/>
      <c r="F134" s="27"/>
      <c r="G134" s="27"/>
      <c r="H134" s="26"/>
      <c r="I134" s="28"/>
      <c r="J134" s="28"/>
      <c r="K134" s="56"/>
      <c r="L134" s="191"/>
      <c r="M134" s="194"/>
      <c r="N134" s="191"/>
      <c r="O134" s="191">
        <f>SUM(L134:N134)</f>
        <v>0</v>
      </c>
      <c r="P134" s="268"/>
      <c r="Q134" s="163"/>
      <c r="R134" s="279"/>
      <c r="S134" s="178"/>
      <c r="T134" s="61"/>
    </row>
    <row r="135" spans="1:20" s="51" customFormat="1" ht="33" customHeight="1">
      <c r="A135" s="77"/>
      <c r="B135" s="135" t="s">
        <v>2</v>
      </c>
      <c r="C135" s="327"/>
      <c r="D135" s="26"/>
      <c r="E135" s="27"/>
      <c r="F135" s="27"/>
      <c r="G135" s="27"/>
      <c r="H135" s="26"/>
      <c r="I135" s="28"/>
      <c r="J135" s="28"/>
      <c r="K135" s="166" t="s">
        <v>3</v>
      </c>
      <c r="L135" s="191">
        <v>500</v>
      </c>
      <c r="M135" s="191"/>
      <c r="N135" s="191"/>
      <c r="O135" s="212">
        <f>SUM(L135:N135)</f>
        <v>500</v>
      </c>
      <c r="P135" s="269" t="s">
        <v>244</v>
      </c>
      <c r="Q135" s="98"/>
      <c r="R135" s="286" t="s">
        <v>13</v>
      </c>
      <c r="S135" s="171" t="s">
        <v>70</v>
      </c>
      <c r="T135" s="61"/>
    </row>
    <row r="136" spans="1:20" s="51" customFormat="1" ht="54.75" customHeight="1">
      <c r="A136" s="77"/>
      <c r="B136" s="54"/>
      <c r="C136" s="168" t="s">
        <v>286</v>
      </c>
      <c r="D136" s="26"/>
      <c r="E136" s="27"/>
      <c r="F136" s="27"/>
      <c r="G136" s="27"/>
      <c r="H136" s="26"/>
      <c r="I136" s="28"/>
      <c r="J136" s="28"/>
      <c r="K136" s="55"/>
      <c r="L136" s="195">
        <f>SUM(L129:L135)</f>
        <v>500</v>
      </c>
      <c r="M136" s="195">
        <f>SUM(M129:M135)</f>
        <v>0</v>
      </c>
      <c r="N136" s="195">
        <f>SUM(N129:N135)</f>
        <v>0</v>
      </c>
      <c r="O136" s="197">
        <f>SUM(O132:O135)</f>
        <v>500</v>
      </c>
      <c r="P136" s="270"/>
      <c r="Q136" s="110"/>
      <c r="R136" s="156"/>
      <c r="S136" s="178"/>
      <c r="T136" s="61"/>
    </row>
    <row r="137" spans="1:20" s="51" customFormat="1" ht="30" customHeight="1">
      <c r="A137" s="80"/>
      <c r="B137" s="25"/>
      <c r="C137" s="15"/>
      <c r="D137" s="57"/>
      <c r="E137" s="15"/>
      <c r="F137" s="15"/>
      <c r="G137" s="15"/>
      <c r="H137" s="57"/>
      <c r="I137" s="16"/>
      <c r="J137" s="16"/>
      <c r="K137" s="58"/>
      <c r="L137" s="58"/>
      <c r="M137" s="58"/>
      <c r="N137" s="59"/>
      <c r="O137" s="9"/>
      <c r="P137" s="408"/>
      <c r="Q137" s="44"/>
      <c r="R137" s="44"/>
      <c r="S137" s="44"/>
      <c r="T137" s="61"/>
    </row>
    <row r="138" spans="1:89" s="8" customFormat="1" ht="45.75" customHeight="1">
      <c r="A138" s="366" t="s">
        <v>287</v>
      </c>
      <c r="B138" s="367"/>
      <c r="C138" s="367"/>
      <c r="D138" s="367"/>
      <c r="E138" s="367"/>
      <c r="F138" s="367"/>
      <c r="G138" s="367"/>
      <c r="H138" s="367"/>
      <c r="I138" s="367"/>
      <c r="J138" s="367"/>
      <c r="K138" s="367"/>
      <c r="L138" s="367"/>
      <c r="M138" s="367"/>
      <c r="N138" s="367"/>
      <c r="O138" s="368"/>
      <c r="P138" s="272"/>
      <c r="Q138" s="169"/>
      <c r="R138" s="169"/>
      <c r="S138" s="169"/>
      <c r="T138" s="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s="8" customFormat="1" ht="1.5" customHeight="1" hidden="1">
      <c r="A139" s="87"/>
      <c r="B139" s="361"/>
      <c r="C139" s="361" t="s">
        <v>133</v>
      </c>
      <c r="D139" s="361" t="s">
        <v>134</v>
      </c>
      <c r="E139" s="361" t="s">
        <v>10</v>
      </c>
      <c r="F139" s="152" t="s">
        <v>114</v>
      </c>
      <c r="G139" s="152" t="s">
        <v>167</v>
      </c>
      <c r="H139" s="378" t="s">
        <v>135</v>
      </c>
      <c r="I139" s="379"/>
      <c r="J139" s="379"/>
      <c r="K139" s="360" t="s">
        <v>128</v>
      </c>
      <c r="L139" s="361" t="s">
        <v>168</v>
      </c>
      <c r="M139" s="361" t="s">
        <v>11</v>
      </c>
      <c r="N139" s="361" t="s">
        <v>110</v>
      </c>
      <c r="O139" s="361" t="s">
        <v>136</v>
      </c>
      <c r="P139" s="273" t="s">
        <v>102</v>
      </c>
      <c r="Q139" s="233" t="s">
        <v>169</v>
      </c>
      <c r="R139" s="283"/>
      <c r="S139" s="168" t="s">
        <v>91</v>
      </c>
      <c r="T139" s="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s="8" customFormat="1" ht="93" customHeight="1" hidden="1">
      <c r="A140" s="75">
        <v>2015</v>
      </c>
      <c r="B140" s="141" t="s">
        <v>132</v>
      </c>
      <c r="C140" s="153" t="s">
        <v>121</v>
      </c>
      <c r="D140" s="21" t="s">
        <v>122</v>
      </c>
      <c r="E140" s="21" t="s">
        <v>123</v>
      </c>
      <c r="F140" s="6" t="s">
        <v>129</v>
      </c>
      <c r="G140" s="369" t="s">
        <v>124</v>
      </c>
      <c r="H140" s="370"/>
      <c r="I140" s="370"/>
      <c r="J140" s="371"/>
      <c r="K140" s="141">
        <v>5311</v>
      </c>
      <c r="L140" s="194">
        <v>883219</v>
      </c>
      <c r="M140" s="194">
        <v>367071</v>
      </c>
      <c r="N140" s="194"/>
      <c r="O140" s="194">
        <f>SUM(L140:N140)</f>
        <v>1250290</v>
      </c>
      <c r="P140" s="255" t="s">
        <v>175</v>
      </c>
      <c r="Q140" s="163" t="s">
        <v>180</v>
      </c>
      <c r="R140" s="279"/>
      <c r="S140" s="171" t="s">
        <v>70</v>
      </c>
      <c r="T140" s="1" t="s">
        <v>182</v>
      </c>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s="8" customFormat="1" ht="72" customHeight="1" hidden="1">
      <c r="A141" s="77"/>
      <c r="B141" s="141" t="s">
        <v>130</v>
      </c>
      <c r="C141" s="153" t="s">
        <v>112</v>
      </c>
      <c r="D141" s="21" t="s">
        <v>35</v>
      </c>
      <c r="E141" s="21" t="s">
        <v>113</v>
      </c>
      <c r="F141" s="6" t="s">
        <v>115</v>
      </c>
      <c r="G141" s="369" t="s">
        <v>117</v>
      </c>
      <c r="H141" s="370"/>
      <c r="I141" s="370"/>
      <c r="J141" s="371"/>
      <c r="K141" s="141">
        <v>5310</v>
      </c>
      <c r="L141" s="194">
        <v>22400</v>
      </c>
      <c r="M141" s="194">
        <v>5600</v>
      </c>
      <c r="N141" s="194"/>
      <c r="O141" s="194">
        <f>SUM(L141:N141)</f>
        <v>28000</v>
      </c>
      <c r="P141" s="239"/>
      <c r="Q141" s="138"/>
      <c r="R141" s="287"/>
      <c r="S141" s="171" t="s">
        <v>70</v>
      </c>
      <c r="T141" s="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s="8" customFormat="1" ht="72" customHeight="1" hidden="1">
      <c r="A142" s="77"/>
      <c r="B142" s="141" t="s">
        <v>131</v>
      </c>
      <c r="C142" s="153" t="s">
        <v>112</v>
      </c>
      <c r="D142" s="21" t="s">
        <v>35</v>
      </c>
      <c r="E142" s="21" t="s">
        <v>113</v>
      </c>
      <c r="F142" s="6" t="s">
        <v>115</v>
      </c>
      <c r="G142" s="369" t="s">
        <v>118</v>
      </c>
      <c r="H142" s="370"/>
      <c r="I142" s="370"/>
      <c r="J142" s="371"/>
      <c r="K142" s="141">
        <v>5310</v>
      </c>
      <c r="L142" s="194">
        <v>45600</v>
      </c>
      <c r="M142" s="194">
        <v>11400</v>
      </c>
      <c r="N142" s="194"/>
      <c r="O142" s="194">
        <f>SUM(L142:N142)</f>
        <v>57000</v>
      </c>
      <c r="P142" s="239"/>
      <c r="Q142" s="138"/>
      <c r="R142" s="287"/>
      <c r="S142" s="171" t="s">
        <v>70</v>
      </c>
      <c r="T142" s="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s="8" customFormat="1" ht="72" customHeight="1" hidden="1">
      <c r="A143" s="77"/>
      <c r="B143" s="141" t="s">
        <v>137</v>
      </c>
      <c r="C143" s="153" t="s">
        <v>116</v>
      </c>
      <c r="D143" s="21" t="s">
        <v>35</v>
      </c>
      <c r="E143" s="21" t="s">
        <v>113</v>
      </c>
      <c r="F143" s="6" t="s">
        <v>115</v>
      </c>
      <c r="G143" s="369" t="s">
        <v>119</v>
      </c>
      <c r="H143" s="370"/>
      <c r="I143" s="370"/>
      <c r="J143" s="371"/>
      <c r="K143" s="141">
        <v>5310</v>
      </c>
      <c r="L143" s="194">
        <v>32000</v>
      </c>
      <c r="M143" s="194">
        <v>8000</v>
      </c>
      <c r="N143" s="194"/>
      <c r="O143" s="194">
        <f>SUM(L143:N143)</f>
        <v>40000</v>
      </c>
      <c r="P143" s="239"/>
      <c r="Q143" s="138"/>
      <c r="R143" s="287"/>
      <c r="S143" s="171" t="s">
        <v>70</v>
      </c>
      <c r="T143" s="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s="8" customFormat="1" ht="1.5" customHeight="1" hidden="1">
      <c r="A144" s="77"/>
      <c r="B144" s="141" t="s">
        <v>138</v>
      </c>
      <c r="C144" s="153" t="s">
        <v>116</v>
      </c>
      <c r="D144" s="21" t="s">
        <v>35</v>
      </c>
      <c r="E144" s="21" t="s">
        <v>113</v>
      </c>
      <c r="F144" s="6" t="s">
        <v>115</v>
      </c>
      <c r="G144" s="369" t="s">
        <v>120</v>
      </c>
      <c r="H144" s="370"/>
      <c r="I144" s="370"/>
      <c r="J144" s="371"/>
      <c r="K144" s="141">
        <v>5310</v>
      </c>
      <c r="L144" s="194">
        <v>19000</v>
      </c>
      <c r="M144" s="194">
        <v>4800</v>
      </c>
      <c r="N144" s="194"/>
      <c r="O144" s="194">
        <f>SUM(L144:N144)</f>
        <v>23800</v>
      </c>
      <c r="P144" s="239"/>
      <c r="Q144" s="138"/>
      <c r="R144" s="287"/>
      <c r="S144" s="171" t="s">
        <v>70</v>
      </c>
      <c r="T144" s="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s="294" customFormat="1" ht="72" customHeight="1">
      <c r="A145" s="291">
        <v>2016</v>
      </c>
      <c r="B145" s="360" t="s">
        <v>260</v>
      </c>
      <c r="C145" s="360" t="s">
        <v>133</v>
      </c>
      <c r="D145" s="360" t="s">
        <v>134</v>
      </c>
      <c r="E145" s="360" t="s">
        <v>10</v>
      </c>
      <c r="F145" s="292" t="s">
        <v>254</v>
      </c>
      <c r="G145" s="377" t="s">
        <v>167</v>
      </c>
      <c r="H145" s="377"/>
      <c r="I145" s="377"/>
      <c r="J145" s="377"/>
      <c r="K145" s="360" t="s">
        <v>128</v>
      </c>
      <c r="L145" s="360" t="s">
        <v>288</v>
      </c>
      <c r="M145" s="360" t="s">
        <v>11</v>
      </c>
      <c r="N145" s="360" t="s">
        <v>110</v>
      </c>
      <c r="O145" s="360" t="s">
        <v>136</v>
      </c>
      <c r="P145" s="359" t="s">
        <v>102</v>
      </c>
      <c r="Q145" s="359" t="s">
        <v>169</v>
      </c>
      <c r="R145" s="359" t="s">
        <v>252</v>
      </c>
      <c r="S145" s="359" t="s">
        <v>251</v>
      </c>
      <c r="T145" s="359" t="s">
        <v>181</v>
      </c>
      <c r="U145" s="293"/>
      <c r="V145" s="293"/>
      <c r="W145" s="293"/>
      <c r="X145" s="293"/>
      <c r="Y145" s="293"/>
      <c r="Z145" s="293"/>
      <c r="AA145" s="293"/>
      <c r="AB145" s="293"/>
      <c r="AC145" s="293"/>
      <c r="AD145" s="293"/>
      <c r="AE145" s="293"/>
      <c r="AF145" s="293"/>
      <c r="AG145" s="293"/>
      <c r="AH145" s="293"/>
      <c r="AI145" s="293"/>
      <c r="AJ145" s="293"/>
      <c r="AK145" s="293"/>
      <c r="AL145" s="293"/>
      <c r="AM145" s="293"/>
      <c r="AN145" s="293"/>
      <c r="AO145" s="293"/>
      <c r="AP145" s="293"/>
      <c r="AQ145" s="293"/>
      <c r="AR145" s="293"/>
      <c r="AS145" s="293"/>
      <c r="AT145" s="293"/>
      <c r="AU145" s="293"/>
      <c r="AV145" s="293"/>
      <c r="AW145" s="293"/>
      <c r="AX145" s="293"/>
      <c r="AY145" s="293"/>
      <c r="AZ145" s="293"/>
      <c r="BA145" s="293"/>
      <c r="BB145" s="293"/>
      <c r="BC145" s="293"/>
      <c r="BD145" s="293"/>
      <c r="BE145" s="293"/>
      <c r="BF145" s="293"/>
      <c r="BG145" s="293"/>
      <c r="BH145" s="293"/>
      <c r="BI145" s="293"/>
      <c r="BJ145" s="293"/>
      <c r="BK145" s="293"/>
      <c r="BL145" s="293"/>
      <c r="BM145" s="293"/>
      <c r="BN145" s="293"/>
      <c r="BO145" s="293"/>
      <c r="BP145" s="293"/>
      <c r="BQ145" s="293"/>
      <c r="BR145" s="293"/>
      <c r="BS145" s="293"/>
      <c r="BT145" s="293"/>
      <c r="BU145" s="293"/>
      <c r="BV145" s="293"/>
      <c r="BW145" s="293"/>
      <c r="BX145" s="293"/>
      <c r="BY145" s="293"/>
      <c r="BZ145" s="293"/>
      <c r="CA145" s="293"/>
      <c r="CB145" s="293"/>
      <c r="CC145" s="293"/>
      <c r="CD145" s="293"/>
      <c r="CE145" s="293"/>
      <c r="CF145" s="293"/>
      <c r="CG145" s="293"/>
      <c r="CH145" s="293"/>
      <c r="CI145" s="293"/>
      <c r="CJ145" s="293"/>
      <c r="CK145" s="293"/>
    </row>
    <row r="146" spans="1:89" s="50" customFormat="1" ht="90">
      <c r="A146" s="79"/>
      <c r="B146" s="304" t="s">
        <v>34</v>
      </c>
      <c r="C146" s="153" t="s">
        <v>121</v>
      </c>
      <c r="D146" s="6" t="s">
        <v>122</v>
      </c>
      <c r="E146" s="6" t="s">
        <v>123</v>
      </c>
      <c r="F146" s="165" t="s">
        <v>268</v>
      </c>
      <c r="G146" s="369" t="s">
        <v>269</v>
      </c>
      <c r="H146" s="370"/>
      <c r="I146" s="370"/>
      <c r="J146" s="371"/>
      <c r="K146" s="304">
        <v>5311</v>
      </c>
      <c r="L146" s="194">
        <v>812812</v>
      </c>
      <c r="M146" s="194">
        <v>344314.11</v>
      </c>
      <c r="N146" s="6"/>
      <c r="O146" s="194">
        <f aca="true" t="shared" si="5" ref="O146:O152">SUM(L146:N146)</f>
        <v>1157126.1099999999</v>
      </c>
      <c r="P146" s="121" t="s">
        <v>244</v>
      </c>
      <c r="Q146" s="123" t="s">
        <v>180</v>
      </c>
      <c r="R146" s="123"/>
      <c r="S146" s="123" t="s">
        <v>70</v>
      </c>
      <c r="T146" s="121" t="s">
        <v>276</v>
      </c>
      <c r="U146" s="305"/>
      <c r="V146" s="305"/>
      <c r="W146" s="305"/>
      <c r="X146" s="305"/>
      <c r="Y146" s="305"/>
      <c r="Z146" s="305"/>
      <c r="AA146" s="305"/>
      <c r="AB146" s="305"/>
      <c r="AC146" s="305"/>
      <c r="AD146" s="305"/>
      <c r="AE146" s="305"/>
      <c r="AF146" s="305"/>
      <c r="AG146" s="305"/>
      <c r="AH146" s="305"/>
      <c r="AI146" s="305"/>
      <c r="AJ146" s="305"/>
      <c r="AK146" s="305"/>
      <c r="AL146" s="305"/>
      <c r="AM146" s="305"/>
      <c r="AN146" s="305"/>
      <c r="AO146" s="305"/>
      <c r="AP146" s="305"/>
      <c r="AQ146" s="305"/>
      <c r="AR146" s="305"/>
      <c r="AS146" s="305"/>
      <c r="AT146" s="305"/>
      <c r="AU146" s="305"/>
      <c r="AV146" s="305"/>
      <c r="AW146" s="305"/>
      <c r="AX146" s="305"/>
      <c r="AY146" s="305"/>
      <c r="AZ146" s="305"/>
      <c r="BA146" s="305"/>
      <c r="BB146" s="305"/>
      <c r="BC146" s="305"/>
      <c r="BD146" s="305"/>
      <c r="BE146" s="305"/>
      <c r="BF146" s="305"/>
      <c r="BG146" s="305"/>
      <c r="BH146" s="305"/>
      <c r="BI146" s="305"/>
      <c r="BJ146" s="305"/>
      <c r="BK146" s="305"/>
      <c r="BL146" s="305"/>
      <c r="BM146" s="305"/>
      <c r="BN146" s="305"/>
      <c r="BO146" s="305"/>
      <c r="BP146" s="305"/>
      <c r="BQ146" s="305"/>
      <c r="BR146" s="305"/>
      <c r="BS146" s="305"/>
      <c r="BT146" s="305"/>
      <c r="BU146" s="305"/>
      <c r="BV146" s="305"/>
      <c r="BW146" s="305"/>
      <c r="BX146" s="305"/>
      <c r="BY146" s="305"/>
      <c r="BZ146" s="305"/>
      <c r="CA146" s="305"/>
      <c r="CB146" s="305"/>
      <c r="CC146" s="305"/>
      <c r="CD146" s="305"/>
      <c r="CE146" s="305"/>
      <c r="CF146" s="305"/>
      <c r="CG146" s="305"/>
      <c r="CH146" s="305"/>
      <c r="CI146" s="305"/>
      <c r="CJ146" s="305"/>
      <c r="CK146" s="305"/>
    </row>
    <row r="147" spans="1:89" s="8" customFormat="1" ht="90.75">
      <c r="A147" s="77"/>
      <c r="B147" s="214" t="s">
        <v>34</v>
      </c>
      <c r="C147" s="153" t="s">
        <v>256</v>
      </c>
      <c r="D147" s="6" t="s">
        <v>35</v>
      </c>
      <c r="E147" s="21" t="s">
        <v>113</v>
      </c>
      <c r="F147" s="6" t="s">
        <v>255</v>
      </c>
      <c r="G147" s="369" t="s">
        <v>257</v>
      </c>
      <c r="H147" s="370"/>
      <c r="I147" s="370"/>
      <c r="J147" s="371"/>
      <c r="K147" s="214">
        <v>5310</v>
      </c>
      <c r="L147" s="194">
        <v>25200</v>
      </c>
      <c r="M147" s="194">
        <v>2800</v>
      </c>
      <c r="N147" s="194"/>
      <c r="O147" s="194">
        <f t="shared" si="5"/>
        <v>28000</v>
      </c>
      <c r="P147" s="121" t="s">
        <v>244</v>
      </c>
      <c r="Q147" s="138" t="s">
        <v>180</v>
      </c>
      <c r="R147" s="287"/>
      <c r="S147" s="171" t="s">
        <v>70</v>
      </c>
      <c r="T147" s="1" t="s">
        <v>276</v>
      </c>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s="8" customFormat="1" ht="90.75">
      <c r="A148" s="77"/>
      <c r="B148" s="214" t="s">
        <v>34</v>
      </c>
      <c r="C148" s="153" t="s">
        <v>256</v>
      </c>
      <c r="D148" s="6" t="s">
        <v>35</v>
      </c>
      <c r="E148" s="21" t="s">
        <v>113</v>
      </c>
      <c r="F148" s="6" t="s">
        <v>255</v>
      </c>
      <c r="G148" s="369" t="s">
        <v>258</v>
      </c>
      <c r="H148" s="370"/>
      <c r="I148" s="370"/>
      <c r="J148" s="371"/>
      <c r="K148" s="214">
        <v>5310</v>
      </c>
      <c r="L148" s="194">
        <v>25200</v>
      </c>
      <c r="M148" s="194">
        <v>2800</v>
      </c>
      <c r="N148" s="194"/>
      <c r="O148" s="194">
        <f t="shared" si="5"/>
        <v>28000</v>
      </c>
      <c r="P148" s="121" t="s">
        <v>244</v>
      </c>
      <c r="Q148" s="138" t="s">
        <v>180</v>
      </c>
      <c r="R148" s="287"/>
      <c r="S148" s="171" t="s">
        <v>70</v>
      </c>
      <c r="T148" s="1" t="s">
        <v>276</v>
      </c>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s="8" customFormat="1" ht="90.75">
      <c r="A149" s="77"/>
      <c r="B149" s="214" t="s">
        <v>34</v>
      </c>
      <c r="C149" s="153" t="s">
        <v>256</v>
      </c>
      <c r="D149" s="6" t="s">
        <v>35</v>
      </c>
      <c r="E149" s="21" t="s">
        <v>113</v>
      </c>
      <c r="F149" s="6" t="s">
        <v>255</v>
      </c>
      <c r="G149" s="369" t="s">
        <v>259</v>
      </c>
      <c r="H149" s="370"/>
      <c r="I149" s="370"/>
      <c r="J149" s="371"/>
      <c r="K149" s="214">
        <v>5310</v>
      </c>
      <c r="L149" s="194">
        <v>25200</v>
      </c>
      <c r="M149" s="194">
        <v>2800</v>
      </c>
      <c r="N149" s="194"/>
      <c r="O149" s="194">
        <f t="shared" si="5"/>
        <v>28000</v>
      </c>
      <c r="P149" s="121" t="s">
        <v>244</v>
      </c>
      <c r="Q149" s="138" t="s">
        <v>180</v>
      </c>
      <c r="R149" s="287"/>
      <c r="S149" s="171" t="s">
        <v>70</v>
      </c>
      <c r="T149" s="1" t="s">
        <v>276</v>
      </c>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s="8" customFormat="1" ht="90.75">
      <c r="A150" s="77"/>
      <c r="B150" s="214" t="s">
        <v>34</v>
      </c>
      <c r="C150" s="153" t="s">
        <v>92</v>
      </c>
      <c r="D150" s="6" t="s">
        <v>35</v>
      </c>
      <c r="E150" s="21" t="s">
        <v>113</v>
      </c>
      <c r="F150" s="6" t="s">
        <v>255</v>
      </c>
      <c r="G150" s="369" t="s">
        <v>262</v>
      </c>
      <c r="H150" s="370"/>
      <c r="I150" s="370"/>
      <c r="J150" s="371"/>
      <c r="K150" s="214">
        <v>5310</v>
      </c>
      <c r="L150" s="194">
        <v>80000</v>
      </c>
      <c r="M150" s="194">
        <v>20000</v>
      </c>
      <c r="N150" s="194"/>
      <c r="O150" s="194">
        <f t="shared" si="5"/>
        <v>100000</v>
      </c>
      <c r="P150" s="121" t="s">
        <v>244</v>
      </c>
      <c r="Q150" s="138" t="s">
        <v>180</v>
      </c>
      <c r="R150" s="287"/>
      <c r="S150" s="171" t="s">
        <v>70</v>
      </c>
      <c r="T150" s="1" t="s">
        <v>276</v>
      </c>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s="8" customFormat="1" ht="90.75">
      <c r="A151" s="77"/>
      <c r="B151" s="214" t="s">
        <v>34</v>
      </c>
      <c r="C151" s="153" t="s">
        <v>325</v>
      </c>
      <c r="D151" s="6" t="s">
        <v>35</v>
      </c>
      <c r="E151" s="21" t="s">
        <v>113</v>
      </c>
      <c r="F151" s="6" t="s">
        <v>255</v>
      </c>
      <c r="G151" s="369" t="s">
        <v>326</v>
      </c>
      <c r="H151" s="370"/>
      <c r="I151" s="370"/>
      <c r="J151" s="371"/>
      <c r="K151" s="214">
        <v>5310</v>
      </c>
      <c r="L151" s="194">
        <v>48875</v>
      </c>
      <c r="M151" s="194">
        <v>5431</v>
      </c>
      <c r="N151" s="194"/>
      <c r="O151" s="194">
        <f t="shared" si="5"/>
        <v>54306</v>
      </c>
      <c r="P151" s="121" t="s">
        <v>328</v>
      </c>
      <c r="Q151" s="138" t="s">
        <v>332</v>
      </c>
      <c r="R151" s="287"/>
      <c r="S151" s="171" t="s">
        <v>70</v>
      </c>
      <c r="T151" s="1" t="s">
        <v>334</v>
      </c>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s="8" customFormat="1" ht="90.75">
      <c r="A152" s="77"/>
      <c r="B152" s="214" t="s">
        <v>34</v>
      </c>
      <c r="C152" s="153" t="s">
        <v>325</v>
      </c>
      <c r="D152" s="6" t="s">
        <v>35</v>
      </c>
      <c r="E152" s="21" t="s">
        <v>113</v>
      </c>
      <c r="F152" s="6" t="s">
        <v>255</v>
      </c>
      <c r="G152" s="369" t="s">
        <v>327</v>
      </c>
      <c r="H152" s="370"/>
      <c r="I152" s="370"/>
      <c r="J152" s="371"/>
      <c r="K152" s="214">
        <v>5310</v>
      </c>
      <c r="L152" s="194">
        <v>20428</v>
      </c>
      <c r="M152" s="194">
        <v>2270</v>
      </c>
      <c r="N152" s="194"/>
      <c r="O152" s="194">
        <f t="shared" si="5"/>
        <v>22698</v>
      </c>
      <c r="P152" s="121" t="s">
        <v>328</v>
      </c>
      <c r="Q152" s="138" t="s">
        <v>332</v>
      </c>
      <c r="R152" s="287"/>
      <c r="S152" s="171" t="s">
        <v>70</v>
      </c>
      <c r="T152" s="1" t="s">
        <v>334</v>
      </c>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s="8" customFormat="1" ht="45" customHeight="1">
      <c r="A153" s="111"/>
      <c r="B153" s="69"/>
      <c r="C153" s="133" t="s">
        <v>261</v>
      </c>
      <c r="D153" s="6"/>
      <c r="E153" s="21"/>
      <c r="F153" s="6"/>
      <c r="G153" s="376"/>
      <c r="H153" s="376"/>
      <c r="I153" s="376"/>
      <c r="J153" s="376"/>
      <c r="K153" s="154"/>
      <c r="L153" s="197">
        <f>SUM(L146:L152)</f>
        <v>1037715</v>
      </c>
      <c r="M153" s="197">
        <f>SUM(M146:M152)</f>
        <v>380415.11</v>
      </c>
      <c r="N153" s="197">
        <f>SUM(N147:N150)</f>
        <v>0</v>
      </c>
      <c r="O153" s="197">
        <f>SUM(O146:O152)</f>
        <v>1418130.1099999999</v>
      </c>
      <c r="P153" s="270"/>
      <c r="Q153" s="138" t="s">
        <v>125</v>
      </c>
      <c r="R153" s="288"/>
      <c r="S153" s="171" t="s">
        <v>70</v>
      </c>
      <c r="T153" s="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20" s="8" customFormat="1" ht="72" customHeight="1">
      <c r="A154" s="383"/>
      <c r="B154" s="384"/>
      <c r="C154" s="384"/>
      <c r="D154" s="384"/>
      <c r="E154" s="384"/>
      <c r="F154" s="384"/>
      <c r="G154" s="384"/>
      <c r="H154" s="384"/>
      <c r="I154" s="384"/>
      <c r="J154" s="384"/>
      <c r="K154" s="384"/>
      <c r="L154" s="384"/>
      <c r="M154" s="384"/>
      <c r="N154" s="384"/>
      <c r="O154" s="384"/>
      <c r="P154" s="89"/>
      <c r="Q154" s="289"/>
      <c r="R154" s="290"/>
      <c r="S154" s="289"/>
      <c r="T154" s="1"/>
    </row>
    <row r="155" spans="2:18" s="8" customFormat="1" ht="72" customHeight="1">
      <c r="B155" s="70"/>
      <c r="C155" s="13"/>
      <c r="H155" s="13"/>
      <c r="I155" s="18"/>
      <c r="J155" s="18"/>
      <c r="L155" s="7"/>
      <c r="P155" s="71"/>
      <c r="R155" s="13"/>
    </row>
    <row r="156" spans="2:18" s="8" customFormat="1" ht="72" customHeight="1">
      <c r="B156" s="70"/>
      <c r="C156" s="13"/>
      <c r="H156" s="13"/>
      <c r="I156" s="18"/>
      <c r="J156" s="18"/>
      <c r="L156" s="7"/>
      <c r="P156" s="71"/>
      <c r="R156" s="13"/>
    </row>
    <row r="157" spans="2:18" s="8" customFormat="1" ht="72" customHeight="1">
      <c r="B157" s="70"/>
      <c r="C157" s="13"/>
      <c r="H157" s="13"/>
      <c r="I157" s="18"/>
      <c r="J157" s="18"/>
      <c r="L157" s="7"/>
      <c r="P157" s="71"/>
      <c r="R157" s="13"/>
    </row>
    <row r="158" spans="2:18" s="8" customFormat="1" ht="72" customHeight="1">
      <c r="B158" s="70"/>
      <c r="C158" s="13"/>
      <c r="H158" s="13"/>
      <c r="I158" s="18"/>
      <c r="J158" s="18"/>
      <c r="L158" s="7"/>
      <c r="P158" s="71"/>
      <c r="R158" s="13"/>
    </row>
    <row r="159" spans="2:18" s="8" customFormat="1" ht="72" customHeight="1">
      <c r="B159" s="70"/>
      <c r="C159" s="13"/>
      <c r="H159" s="13"/>
      <c r="I159" s="18"/>
      <c r="J159" s="18"/>
      <c r="L159" s="7"/>
      <c r="P159" s="71"/>
      <c r="R159" s="13"/>
    </row>
    <row r="160" spans="2:18" s="8" customFormat="1" ht="72" customHeight="1">
      <c r="B160" s="70"/>
      <c r="C160" s="13"/>
      <c r="H160" s="13"/>
      <c r="I160" s="18"/>
      <c r="J160" s="18"/>
      <c r="L160" s="7"/>
      <c r="P160" s="71"/>
      <c r="R160" s="13"/>
    </row>
    <row r="161" spans="2:18" s="8" customFormat="1" ht="72" customHeight="1">
      <c r="B161" s="70"/>
      <c r="C161" s="13"/>
      <c r="H161" s="13"/>
      <c r="I161" s="18"/>
      <c r="J161" s="18"/>
      <c r="L161" s="7"/>
      <c r="P161" s="71"/>
      <c r="R161" s="13"/>
    </row>
    <row r="162" spans="2:18" s="8" customFormat="1" ht="72" customHeight="1">
      <c r="B162" s="70"/>
      <c r="C162" s="13"/>
      <c r="H162" s="13"/>
      <c r="I162" s="18"/>
      <c r="J162" s="18"/>
      <c r="L162" s="7"/>
      <c r="P162" s="71"/>
      <c r="R162" s="13"/>
    </row>
    <row r="163" spans="2:18" s="8" customFormat="1" ht="72" customHeight="1">
      <c r="B163" s="70"/>
      <c r="C163" s="13"/>
      <c r="H163" s="13"/>
      <c r="I163" s="18"/>
      <c r="J163" s="18"/>
      <c r="L163" s="7"/>
      <c r="P163" s="71"/>
      <c r="R163" s="13"/>
    </row>
    <row r="164" spans="2:18" s="8" customFormat="1" ht="72" customHeight="1">
      <c r="B164" s="70"/>
      <c r="C164" s="13"/>
      <c r="H164" s="13"/>
      <c r="I164" s="18"/>
      <c r="J164" s="18"/>
      <c r="L164" s="7"/>
      <c r="P164" s="71"/>
      <c r="R164" s="13"/>
    </row>
    <row r="165" spans="2:18" s="8" customFormat="1" ht="72" customHeight="1">
      <c r="B165" s="70"/>
      <c r="C165" s="13"/>
      <c r="H165" s="13"/>
      <c r="I165" s="18"/>
      <c r="J165" s="18"/>
      <c r="L165" s="7"/>
      <c r="P165" s="71"/>
      <c r="R165" s="13"/>
    </row>
    <row r="166" spans="2:18" s="8" customFormat="1" ht="72" customHeight="1">
      <c r="B166" s="70"/>
      <c r="C166" s="13"/>
      <c r="H166" s="13"/>
      <c r="I166" s="18"/>
      <c r="J166" s="18"/>
      <c r="L166" s="7"/>
      <c r="P166" s="71"/>
      <c r="R166" s="13"/>
    </row>
    <row r="167" spans="2:18" s="8" customFormat="1" ht="72" customHeight="1">
      <c r="B167" s="70"/>
      <c r="C167" s="13"/>
      <c r="H167" s="13"/>
      <c r="I167" s="18"/>
      <c r="J167" s="18"/>
      <c r="L167" s="7"/>
      <c r="P167" s="71"/>
      <c r="R167" s="13"/>
    </row>
    <row r="168" spans="2:18" s="8" customFormat="1" ht="72" customHeight="1">
      <c r="B168" s="70"/>
      <c r="C168" s="13"/>
      <c r="H168" s="13"/>
      <c r="I168" s="18"/>
      <c r="J168" s="18"/>
      <c r="L168" s="7"/>
      <c r="P168" s="71"/>
      <c r="R168" s="13"/>
    </row>
    <row r="169" spans="2:18" s="8" customFormat="1" ht="72" customHeight="1">
      <c r="B169" s="70"/>
      <c r="C169" s="13"/>
      <c r="H169" s="13"/>
      <c r="I169" s="18"/>
      <c r="J169" s="18"/>
      <c r="L169" s="7"/>
      <c r="P169" s="71"/>
      <c r="R169" s="13"/>
    </row>
    <row r="170" spans="2:18" s="8" customFormat="1" ht="72" customHeight="1">
      <c r="B170" s="70"/>
      <c r="C170" s="13"/>
      <c r="H170" s="13"/>
      <c r="I170" s="18"/>
      <c r="J170" s="18"/>
      <c r="L170" s="7"/>
      <c r="P170" s="71"/>
      <c r="R170" s="13"/>
    </row>
    <row r="171" spans="2:18" s="8" customFormat="1" ht="72" customHeight="1">
      <c r="B171" s="70"/>
      <c r="C171" s="13"/>
      <c r="H171" s="13"/>
      <c r="I171" s="18"/>
      <c r="J171" s="18"/>
      <c r="L171" s="7"/>
      <c r="P171" s="71"/>
      <c r="R171" s="13"/>
    </row>
    <row r="172" spans="2:18" s="8" customFormat="1" ht="72" customHeight="1">
      <c r="B172" s="70"/>
      <c r="C172" s="13"/>
      <c r="H172" s="13"/>
      <c r="I172" s="18"/>
      <c r="J172" s="18"/>
      <c r="L172" s="7"/>
      <c r="P172" s="71"/>
      <c r="R172" s="13"/>
    </row>
    <row r="173" spans="2:18" s="8" customFormat="1" ht="72" customHeight="1">
      <c r="B173" s="70"/>
      <c r="C173" s="13"/>
      <c r="H173" s="13"/>
      <c r="I173" s="18"/>
      <c r="J173" s="18"/>
      <c r="L173" s="7"/>
      <c r="P173" s="71"/>
      <c r="R173" s="13"/>
    </row>
    <row r="174" spans="2:18" s="8" customFormat="1" ht="72" customHeight="1">
      <c r="B174" s="70"/>
      <c r="C174" s="13"/>
      <c r="H174" s="13"/>
      <c r="I174" s="18"/>
      <c r="J174" s="18"/>
      <c r="L174" s="7"/>
      <c r="P174" s="71"/>
      <c r="R174" s="13"/>
    </row>
    <row r="175" spans="2:18" s="8" customFormat="1" ht="72" customHeight="1">
      <c r="B175" s="70"/>
      <c r="C175" s="13"/>
      <c r="H175" s="13"/>
      <c r="I175" s="18"/>
      <c r="J175" s="18"/>
      <c r="L175" s="7"/>
      <c r="P175" s="71"/>
      <c r="R175" s="13"/>
    </row>
    <row r="176" spans="2:18" s="8" customFormat="1" ht="72" customHeight="1">
      <c r="B176" s="70"/>
      <c r="C176" s="13"/>
      <c r="H176" s="13"/>
      <c r="I176" s="18"/>
      <c r="J176" s="18"/>
      <c r="L176" s="7"/>
      <c r="P176" s="71"/>
      <c r="R176" s="13"/>
    </row>
    <row r="177" spans="2:18" s="8" customFormat="1" ht="72" customHeight="1">
      <c r="B177" s="70"/>
      <c r="C177" s="13"/>
      <c r="H177" s="13"/>
      <c r="I177" s="18"/>
      <c r="J177" s="18"/>
      <c r="L177" s="7"/>
      <c r="P177" s="71"/>
      <c r="R177" s="13"/>
    </row>
    <row r="178" spans="2:18" s="8" customFormat="1" ht="72" customHeight="1">
      <c r="B178" s="70"/>
      <c r="C178" s="13"/>
      <c r="H178" s="13"/>
      <c r="I178" s="18"/>
      <c r="J178" s="18"/>
      <c r="L178" s="7"/>
      <c r="P178" s="71"/>
      <c r="R178" s="13"/>
    </row>
    <row r="179" spans="2:18" s="8" customFormat="1" ht="72" customHeight="1">
      <c r="B179" s="70"/>
      <c r="C179" s="13"/>
      <c r="H179" s="13"/>
      <c r="I179" s="18"/>
      <c r="J179" s="18"/>
      <c r="L179" s="7"/>
      <c r="P179" s="71"/>
      <c r="R179" s="13"/>
    </row>
    <row r="180" spans="2:18" s="8" customFormat="1" ht="72" customHeight="1">
      <c r="B180" s="70"/>
      <c r="C180" s="13"/>
      <c r="H180" s="13"/>
      <c r="I180" s="18"/>
      <c r="J180" s="18"/>
      <c r="L180" s="7"/>
      <c r="P180" s="71"/>
      <c r="R180" s="13"/>
    </row>
    <row r="181" spans="2:18" s="8" customFormat="1" ht="72" customHeight="1">
      <c r="B181" s="70"/>
      <c r="C181" s="13"/>
      <c r="H181" s="13"/>
      <c r="I181" s="18"/>
      <c r="J181" s="18"/>
      <c r="L181" s="7"/>
      <c r="P181" s="71"/>
      <c r="R181" s="13"/>
    </row>
    <row r="182" spans="2:18" s="8" customFormat="1" ht="72" customHeight="1">
      <c r="B182" s="70"/>
      <c r="C182" s="13"/>
      <c r="H182" s="13"/>
      <c r="I182" s="18"/>
      <c r="J182" s="18"/>
      <c r="L182" s="7"/>
      <c r="P182" s="71"/>
      <c r="R182" s="13"/>
    </row>
    <row r="183" spans="2:18" s="8" customFormat="1" ht="72" customHeight="1">
      <c r="B183" s="70"/>
      <c r="C183" s="13"/>
      <c r="H183" s="13"/>
      <c r="I183" s="18"/>
      <c r="J183" s="18"/>
      <c r="L183" s="7"/>
      <c r="P183" s="71"/>
      <c r="R183" s="13"/>
    </row>
    <row r="184" spans="2:18" s="8" customFormat="1" ht="72" customHeight="1">
      <c r="B184" s="70"/>
      <c r="C184" s="13"/>
      <c r="H184" s="13"/>
      <c r="I184" s="18"/>
      <c r="J184" s="18"/>
      <c r="L184" s="7"/>
      <c r="P184" s="71"/>
      <c r="R184" s="13"/>
    </row>
    <row r="185" spans="2:18" s="8" customFormat="1" ht="72" customHeight="1">
      <c r="B185" s="70"/>
      <c r="C185" s="13"/>
      <c r="H185" s="13"/>
      <c r="I185" s="18"/>
      <c r="J185" s="18"/>
      <c r="L185" s="7"/>
      <c r="P185" s="71"/>
      <c r="R185" s="13"/>
    </row>
    <row r="186" spans="2:18" s="8" customFormat="1" ht="72" customHeight="1">
      <c r="B186" s="70"/>
      <c r="C186" s="13"/>
      <c r="H186" s="13"/>
      <c r="I186" s="18"/>
      <c r="J186" s="18"/>
      <c r="L186" s="7"/>
      <c r="P186" s="71"/>
      <c r="R186" s="13"/>
    </row>
    <row r="187" spans="2:18" s="8" customFormat="1" ht="72" customHeight="1">
      <c r="B187" s="70"/>
      <c r="C187" s="13"/>
      <c r="H187" s="13"/>
      <c r="I187" s="18"/>
      <c r="J187" s="18"/>
      <c r="L187" s="7"/>
      <c r="P187" s="71"/>
      <c r="R187" s="13"/>
    </row>
    <row r="188" spans="2:18" s="8" customFormat="1" ht="72" customHeight="1">
      <c r="B188" s="70"/>
      <c r="C188" s="13"/>
      <c r="H188" s="13"/>
      <c r="I188" s="18"/>
      <c r="J188" s="18"/>
      <c r="L188" s="7"/>
      <c r="P188" s="71"/>
      <c r="R188" s="13"/>
    </row>
    <row r="189" spans="2:18" s="8" customFormat="1" ht="72" customHeight="1">
      <c r="B189" s="70"/>
      <c r="C189" s="13"/>
      <c r="H189" s="13"/>
      <c r="I189" s="18"/>
      <c r="J189" s="18"/>
      <c r="L189" s="7"/>
      <c r="P189" s="71"/>
      <c r="R189" s="13"/>
    </row>
    <row r="190" spans="2:18" s="8" customFormat="1" ht="72" customHeight="1">
      <c r="B190" s="70"/>
      <c r="C190" s="13"/>
      <c r="H190" s="13"/>
      <c r="I190" s="18"/>
      <c r="J190" s="18"/>
      <c r="L190" s="7"/>
      <c r="P190" s="71"/>
      <c r="R190" s="13"/>
    </row>
    <row r="191" spans="2:18" s="8" customFormat="1" ht="72" customHeight="1">
      <c r="B191" s="70"/>
      <c r="C191" s="13"/>
      <c r="H191" s="13"/>
      <c r="I191" s="18"/>
      <c r="J191" s="18"/>
      <c r="L191" s="7"/>
      <c r="P191" s="71"/>
      <c r="R191" s="13"/>
    </row>
    <row r="192" spans="2:18" s="8" customFormat="1" ht="72" customHeight="1">
      <c r="B192" s="70"/>
      <c r="C192" s="13"/>
      <c r="H192" s="13"/>
      <c r="I192" s="18"/>
      <c r="J192" s="18"/>
      <c r="L192" s="7"/>
      <c r="P192" s="71"/>
      <c r="R192" s="13"/>
    </row>
    <row r="193" spans="2:18" s="8" customFormat="1" ht="72" customHeight="1">
      <c r="B193" s="70"/>
      <c r="C193" s="13"/>
      <c r="H193" s="13"/>
      <c r="I193" s="18"/>
      <c r="J193" s="18"/>
      <c r="L193" s="7"/>
      <c r="P193" s="71"/>
      <c r="R193" s="13"/>
    </row>
    <row r="194" spans="2:18" s="8" customFormat="1" ht="72" customHeight="1">
      <c r="B194" s="70"/>
      <c r="C194" s="13"/>
      <c r="H194" s="13"/>
      <c r="I194" s="18"/>
      <c r="J194" s="18"/>
      <c r="L194" s="7"/>
      <c r="P194" s="71"/>
      <c r="R194" s="13"/>
    </row>
    <row r="195" spans="2:18" s="8" customFormat="1" ht="72" customHeight="1">
      <c r="B195" s="70"/>
      <c r="C195" s="13"/>
      <c r="H195" s="13"/>
      <c r="I195" s="18"/>
      <c r="J195" s="18"/>
      <c r="L195" s="7"/>
      <c r="P195" s="71"/>
      <c r="R195" s="13"/>
    </row>
    <row r="196" spans="2:18" s="8" customFormat="1" ht="72" customHeight="1">
      <c r="B196" s="70"/>
      <c r="C196" s="13"/>
      <c r="H196" s="13"/>
      <c r="I196" s="18"/>
      <c r="J196" s="18"/>
      <c r="L196" s="7"/>
      <c r="P196" s="71"/>
      <c r="R196" s="13"/>
    </row>
    <row r="197" spans="2:18" s="8" customFormat="1" ht="72" customHeight="1">
      <c r="B197" s="70"/>
      <c r="C197" s="13"/>
      <c r="H197" s="13"/>
      <c r="I197" s="18"/>
      <c r="J197" s="18"/>
      <c r="L197" s="7"/>
      <c r="P197" s="71"/>
      <c r="R197" s="13"/>
    </row>
    <row r="198" spans="2:18" s="8" customFormat="1" ht="72" customHeight="1">
      <c r="B198" s="70"/>
      <c r="C198" s="13"/>
      <c r="H198" s="13"/>
      <c r="I198" s="18"/>
      <c r="J198" s="18"/>
      <c r="L198" s="7"/>
      <c r="P198" s="71"/>
      <c r="R198" s="13"/>
    </row>
    <row r="199" spans="2:18" s="8" customFormat="1" ht="72" customHeight="1">
      <c r="B199" s="70"/>
      <c r="C199" s="13"/>
      <c r="H199" s="13"/>
      <c r="I199" s="18"/>
      <c r="J199" s="18"/>
      <c r="L199" s="7"/>
      <c r="P199" s="71"/>
      <c r="R199" s="13"/>
    </row>
    <row r="200" spans="2:18" s="8" customFormat="1" ht="72" customHeight="1">
      <c r="B200" s="70"/>
      <c r="C200" s="13"/>
      <c r="H200" s="13"/>
      <c r="I200" s="18"/>
      <c r="J200" s="18"/>
      <c r="L200" s="7"/>
      <c r="P200" s="71"/>
      <c r="R200" s="13"/>
    </row>
    <row r="201" spans="2:18" s="8" customFormat="1" ht="72" customHeight="1">
      <c r="B201" s="70"/>
      <c r="C201" s="13"/>
      <c r="H201" s="13"/>
      <c r="I201" s="18"/>
      <c r="J201" s="18"/>
      <c r="L201" s="7"/>
      <c r="P201" s="71"/>
      <c r="R201" s="13"/>
    </row>
    <row r="202" spans="2:18" s="8" customFormat="1" ht="72" customHeight="1">
      <c r="B202" s="70"/>
      <c r="C202" s="13"/>
      <c r="H202" s="13"/>
      <c r="I202" s="18"/>
      <c r="J202" s="18"/>
      <c r="L202" s="7"/>
      <c r="P202" s="71"/>
      <c r="R202" s="13"/>
    </row>
    <row r="203" spans="2:18" s="8" customFormat="1" ht="72" customHeight="1">
      <c r="B203" s="70"/>
      <c r="C203" s="13"/>
      <c r="H203" s="13"/>
      <c r="I203" s="18"/>
      <c r="J203" s="18"/>
      <c r="L203" s="7"/>
      <c r="P203" s="71"/>
      <c r="R203" s="13"/>
    </row>
    <row r="204" spans="2:18" s="8" customFormat="1" ht="72" customHeight="1">
      <c r="B204" s="70"/>
      <c r="C204" s="13"/>
      <c r="H204" s="13"/>
      <c r="I204" s="18"/>
      <c r="J204" s="18"/>
      <c r="L204" s="7"/>
      <c r="P204" s="71"/>
      <c r="R204" s="13"/>
    </row>
    <row r="205" spans="2:18" s="8" customFormat="1" ht="72" customHeight="1">
      <c r="B205" s="70"/>
      <c r="C205" s="13"/>
      <c r="H205" s="13"/>
      <c r="I205" s="18"/>
      <c r="J205" s="18"/>
      <c r="L205" s="7"/>
      <c r="P205" s="71"/>
      <c r="R205" s="13"/>
    </row>
    <row r="206" spans="2:18" s="8" customFormat="1" ht="72" customHeight="1">
      <c r="B206" s="70"/>
      <c r="C206" s="13"/>
      <c r="H206" s="13"/>
      <c r="I206" s="18"/>
      <c r="J206" s="18"/>
      <c r="L206" s="7"/>
      <c r="P206" s="71"/>
      <c r="R206" s="13"/>
    </row>
    <row r="207" spans="2:18" s="8" customFormat="1" ht="72" customHeight="1">
      <c r="B207" s="70"/>
      <c r="C207" s="13"/>
      <c r="H207" s="13"/>
      <c r="I207" s="18"/>
      <c r="J207" s="18"/>
      <c r="L207" s="7"/>
      <c r="P207" s="71"/>
      <c r="R207" s="13"/>
    </row>
    <row r="208" spans="2:18" s="8" customFormat="1" ht="72" customHeight="1">
      <c r="B208" s="70"/>
      <c r="C208" s="13"/>
      <c r="H208" s="13"/>
      <c r="I208" s="18"/>
      <c r="J208" s="18"/>
      <c r="L208" s="7"/>
      <c r="P208" s="71"/>
      <c r="R208" s="13"/>
    </row>
    <row r="209" spans="2:18" s="8" customFormat="1" ht="72" customHeight="1">
      <c r="B209" s="70"/>
      <c r="C209" s="13"/>
      <c r="H209" s="13"/>
      <c r="I209" s="18"/>
      <c r="J209" s="18"/>
      <c r="L209" s="7"/>
      <c r="P209" s="71"/>
      <c r="R209" s="13"/>
    </row>
    <row r="210" spans="2:18" s="8" customFormat="1" ht="72" customHeight="1">
      <c r="B210" s="70"/>
      <c r="C210" s="13"/>
      <c r="H210" s="13"/>
      <c r="I210" s="18"/>
      <c r="J210" s="18"/>
      <c r="L210" s="7"/>
      <c r="P210" s="71"/>
      <c r="R210" s="13"/>
    </row>
    <row r="211" spans="2:18" s="8" customFormat="1" ht="72" customHeight="1">
      <c r="B211" s="70"/>
      <c r="C211" s="13"/>
      <c r="H211" s="13"/>
      <c r="I211" s="18"/>
      <c r="J211" s="18"/>
      <c r="L211" s="7"/>
      <c r="P211" s="71"/>
      <c r="R211" s="13"/>
    </row>
    <row r="212" spans="2:18" s="8" customFormat="1" ht="72" customHeight="1">
      <c r="B212" s="70"/>
      <c r="C212" s="13"/>
      <c r="H212" s="13"/>
      <c r="I212" s="18"/>
      <c r="J212" s="18"/>
      <c r="L212" s="7"/>
      <c r="P212" s="71"/>
      <c r="R212" s="13"/>
    </row>
    <row r="213" spans="2:18" s="8" customFormat="1" ht="72" customHeight="1">
      <c r="B213" s="70"/>
      <c r="C213" s="13"/>
      <c r="H213" s="13"/>
      <c r="I213" s="18"/>
      <c r="J213" s="18"/>
      <c r="L213" s="7"/>
      <c r="P213" s="71"/>
      <c r="R213" s="13"/>
    </row>
    <row r="214" spans="2:18" s="8" customFormat="1" ht="72" customHeight="1">
      <c r="B214" s="70"/>
      <c r="C214" s="13"/>
      <c r="H214" s="13"/>
      <c r="I214" s="18"/>
      <c r="J214" s="18"/>
      <c r="L214" s="7"/>
      <c r="P214" s="71"/>
      <c r="R214" s="13"/>
    </row>
    <row r="215" spans="2:18" s="8" customFormat="1" ht="72" customHeight="1">
      <c r="B215" s="70"/>
      <c r="C215" s="13"/>
      <c r="H215" s="13"/>
      <c r="I215" s="18"/>
      <c r="J215" s="18"/>
      <c r="L215" s="7"/>
      <c r="P215" s="71"/>
      <c r="R215" s="13"/>
    </row>
    <row r="216" spans="2:18" s="8" customFormat="1" ht="72" customHeight="1">
      <c r="B216" s="70"/>
      <c r="C216" s="13"/>
      <c r="H216" s="13"/>
      <c r="I216" s="18"/>
      <c r="J216" s="18"/>
      <c r="L216" s="7"/>
      <c r="P216" s="71"/>
      <c r="R216" s="13"/>
    </row>
    <row r="217" spans="2:18" s="8" customFormat="1" ht="72" customHeight="1">
      <c r="B217" s="70"/>
      <c r="C217" s="13"/>
      <c r="H217" s="13"/>
      <c r="I217" s="18"/>
      <c r="J217" s="18"/>
      <c r="L217" s="7"/>
      <c r="P217" s="71"/>
      <c r="R217" s="13"/>
    </row>
    <row r="218" spans="2:18" s="8" customFormat="1" ht="15.75">
      <c r="B218" s="70"/>
      <c r="C218" s="13"/>
      <c r="H218" s="13"/>
      <c r="I218" s="18"/>
      <c r="J218" s="18"/>
      <c r="L218" s="7"/>
      <c r="P218" s="71"/>
      <c r="R218" s="13"/>
    </row>
    <row r="219" spans="2:18" s="8" customFormat="1" ht="15.75">
      <c r="B219" s="70"/>
      <c r="C219" s="13"/>
      <c r="H219" s="13"/>
      <c r="I219" s="18"/>
      <c r="J219" s="18"/>
      <c r="L219" s="7"/>
      <c r="P219" s="71"/>
      <c r="R219" s="13"/>
    </row>
    <row r="220" spans="2:18" s="8" customFormat="1" ht="15.75">
      <c r="B220" s="70"/>
      <c r="C220" s="13"/>
      <c r="H220" s="13"/>
      <c r="I220" s="18"/>
      <c r="J220" s="18"/>
      <c r="L220" s="7"/>
      <c r="P220" s="71"/>
      <c r="R220" s="13"/>
    </row>
    <row r="221" spans="2:18" s="8" customFormat="1" ht="15.75">
      <c r="B221" s="70"/>
      <c r="C221" s="13"/>
      <c r="H221" s="13"/>
      <c r="I221" s="18"/>
      <c r="J221" s="18"/>
      <c r="L221" s="7"/>
      <c r="P221" s="71"/>
      <c r="R221" s="13"/>
    </row>
    <row r="222" spans="2:18" s="8" customFormat="1" ht="15.75">
      <c r="B222" s="70"/>
      <c r="C222" s="13"/>
      <c r="H222" s="13"/>
      <c r="I222" s="18"/>
      <c r="J222" s="18"/>
      <c r="L222" s="7"/>
      <c r="P222" s="71"/>
      <c r="R222" s="13"/>
    </row>
    <row r="223" spans="2:18" s="8" customFormat="1" ht="15.75">
      <c r="B223" s="70"/>
      <c r="C223" s="13"/>
      <c r="H223" s="13"/>
      <c r="I223" s="18"/>
      <c r="J223" s="18"/>
      <c r="L223" s="7"/>
      <c r="P223" s="71"/>
      <c r="R223" s="13"/>
    </row>
    <row r="224" spans="2:18" s="8" customFormat="1" ht="15.75">
      <c r="B224" s="70"/>
      <c r="C224" s="13"/>
      <c r="H224" s="13"/>
      <c r="I224" s="18"/>
      <c r="J224" s="18"/>
      <c r="L224" s="7"/>
      <c r="P224" s="71"/>
      <c r="R224" s="13"/>
    </row>
    <row r="225" spans="2:18" s="8" customFormat="1" ht="15.75">
      <c r="B225" s="70"/>
      <c r="C225" s="13"/>
      <c r="H225" s="13"/>
      <c r="I225" s="18"/>
      <c r="J225" s="18"/>
      <c r="L225" s="7"/>
      <c r="P225" s="71"/>
      <c r="R225" s="13"/>
    </row>
    <row r="226" spans="2:18" s="8" customFormat="1" ht="15.75">
      <c r="B226" s="70"/>
      <c r="C226" s="13"/>
      <c r="H226" s="13"/>
      <c r="I226" s="18"/>
      <c r="J226" s="18"/>
      <c r="L226" s="7"/>
      <c r="P226" s="71"/>
      <c r="R226" s="13"/>
    </row>
    <row r="227" spans="2:18" s="8" customFormat="1" ht="15.75">
      <c r="B227" s="70"/>
      <c r="C227" s="13"/>
      <c r="H227" s="13"/>
      <c r="I227" s="18"/>
      <c r="J227" s="18"/>
      <c r="L227" s="7"/>
      <c r="P227" s="71"/>
      <c r="R227" s="13"/>
    </row>
    <row r="228" spans="2:18" s="8" customFormat="1" ht="15.75">
      <c r="B228" s="70"/>
      <c r="C228" s="13"/>
      <c r="H228" s="13"/>
      <c r="I228" s="18"/>
      <c r="J228" s="18"/>
      <c r="L228" s="7"/>
      <c r="P228" s="71"/>
      <c r="R228" s="13"/>
    </row>
    <row r="229" spans="2:18" s="8" customFormat="1" ht="15.75">
      <c r="B229" s="70"/>
      <c r="C229" s="13"/>
      <c r="H229" s="13"/>
      <c r="I229" s="18"/>
      <c r="J229" s="18"/>
      <c r="L229" s="7"/>
      <c r="P229" s="71"/>
      <c r="R229" s="13"/>
    </row>
    <row r="230" spans="2:18" s="8" customFormat="1" ht="15.75">
      <c r="B230" s="70"/>
      <c r="C230" s="13"/>
      <c r="H230" s="13"/>
      <c r="I230" s="18"/>
      <c r="J230" s="18"/>
      <c r="L230" s="7"/>
      <c r="P230" s="71"/>
      <c r="R230" s="13"/>
    </row>
    <row r="231" spans="2:18" s="8" customFormat="1" ht="15.75">
      <c r="B231" s="70"/>
      <c r="C231" s="13"/>
      <c r="H231" s="13"/>
      <c r="I231" s="18"/>
      <c r="J231" s="18"/>
      <c r="L231" s="7"/>
      <c r="P231" s="71"/>
      <c r="R231" s="13"/>
    </row>
    <row r="232" spans="2:18" s="8" customFormat="1" ht="15.75">
      <c r="B232" s="70"/>
      <c r="C232" s="13"/>
      <c r="H232" s="13"/>
      <c r="I232" s="18"/>
      <c r="J232" s="18"/>
      <c r="L232" s="7"/>
      <c r="P232" s="71"/>
      <c r="R232" s="13"/>
    </row>
    <row r="233" spans="2:18" s="8" customFormat="1" ht="15.75">
      <c r="B233" s="70"/>
      <c r="C233" s="13"/>
      <c r="H233" s="13"/>
      <c r="I233" s="18"/>
      <c r="J233" s="18"/>
      <c r="L233" s="7"/>
      <c r="P233" s="71"/>
      <c r="R233" s="13"/>
    </row>
    <row r="234" spans="2:18" s="8" customFormat="1" ht="15.75">
      <c r="B234" s="70"/>
      <c r="C234" s="13"/>
      <c r="H234" s="13"/>
      <c r="I234" s="18"/>
      <c r="J234" s="18"/>
      <c r="L234" s="7"/>
      <c r="P234" s="71"/>
      <c r="R234" s="13"/>
    </row>
    <row r="235" spans="2:18" s="8" customFormat="1" ht="15.75">
      <c r="B235" s="70"/>
      <c r="C235" s="13"/>
      <c r="H235" s="13"/>
      <c r="I235" s="18"/>
      <c r="J235" s="18"/>
      <c r="L235" s="7"/>
      <c r="P235" s="71"/>
      <c r="R235" s="13"/>
    </row>
    <row r="236" spans="2:18" s="8" customFormat="1" ht="15.75">
      <c r="B236" s="70"/>
      <c r="C236" s="13"/>
      <c r="H236" s="13"/>
      <c r="I236" s="18"/>
      <c r="J236" s="18"/>
      <c r="L236" s="7"/>
      <c r="P236" s="71"/>
      <c r="R236" s="13"/>
    </row>
    <row r="237" spans="2:18" s="8" customFormat="1" ht="15.75">
      <c r="B237" s="70"/>
      <c r="C237" s="13"/>
      <c r="H237" s="13"/>
      <c r="I237" s="18"/>
      <c r="J237" s="18"/>
      <c r="L237" s="7"/>
      <c r="P237" s="71"/>
      <c r="R237" s="13"/>
    </row>
    <row r="238" spans="2:18" s="8" customFormat="1" ht="15.75">
      <c r="B238" s="70"/>
      <c r="C238" s="13"/>
      <c r="H238" s="13"/>
      <c r="I238" s="18"/>
      <c r="J238" s="18"/>
      <c r="L238" s="7"/>
      <c r="P238" s="71"/>
      <c r="R238" s="13"/>
    </row>
    <row r="239" spans="2:18" s="8" customFormat="1" ht="15.75">
      <c r="B239" s="70"/>
      <c r="C239" s="13"/>
      <c r="H239" s="13"/>
      <c r="I239" s="18"/>
      <c r="J239" s="18"/>
      <c r="L239" s="7"/>
      <c r="P239" s="71"/>
      <c r="R239" s="13"/>
    </row>
    <row r="240" spans="2:18" s="8" customFormat="1" ht="15.75">
      <c r="B240" s="70"/>
      <c r="C240" s="13"/>
      <c r="H240" s="13"/>
      <c r="I240" s="18"/>
      <c r="J240" s="18"/>
      <c r="L240" s="7"/>
      <c r="P240" s="71"/>
      <c r="R240" s="13"/>
    </row>
    <row r="241" spans="2:18" s="8" customFormat="1" ht="15.75">
      <c r="B241" s="70"/>
      <c r="C241" s="13"/>
      <c r="H241" s="13"/>
      <c r="I241" s="18"/>
      <c r="J241" s="18"/>
      <c r="L241" s="7"/>
      <c r="P241" s="71"/>
      <c r="R241" s="13"/>
    </row>
    <row r="242" spans="2:18" s="8" customFormat="1" ht="15.75">
      <c r="B242" s="70"/>
      <c r="C242" s="13"/>
      <c r="H242" s="13"/>
      <c r="I242" s="18"/>
      <c r="J242" s="18"/>
      <c r="L242" s="7"/>
      <c r="P242" s="71"/>
      <c r="R242" s="13"/>
    </row>
    <row r="243" spans="2:18" s="8" customFormat="1" ht="15.75">
      <c r="B243" s="70"/>
      <c r="C243" s="13"/>
      <c r="H243" s="13"/>
      <c r="I243" s="18"/>
      <c r="J243" s="18"/>
      <c r="L243" s="7"/>
      <c r="P243" s="71"/>
      <c r="R243" s="13"/>
    </row>
    <row r="244" spans="2:18" s="8" customFormat="1" ht="15.75">
      <c r="B244" s="70"/>
      <c r="C244" s="13"/>
      <c r="H244" s="13"/>
      <c r="I244" s="18"/>
      <c r="J244" s="18"/>
      <c r="L244" s="7"/>
      <c r="P244" s="71"/>
      <c r="R244" s="13"/>
    </row>
    <row r="245" spans="2:18" s="8" customFormat="1" ht="15.75">
      <c r="B245" s="70"/>
      <c r="C245" s="13"/>
      <c r="H245" s="13"/>
      <c r="I245" s="18"/>
      <c r="J245" s="18"/>
      <c r="L245" s="7"/>
      <c r="P245" s="71"/>
      <c r="R245" s="13"/>
    </row>
    <row r="246" spans="2:18" s="8" customFormat="1" ht="15.75">
      <c r="B246" s="70"/>
      <c r="C246" s="13"/>
      <c r="H246" s="13"/>
      <c r="I246" s="18"/>
      <c r="J246" s="18"/>
      <c r="L246" s="7"/>
      <c r="P246" s="71"/>
      <c r="R246" s="13"/>
    </row>
    <row r="247" spans="2:18" s="8" customFormat="1" ht="15.75">
      <c r="B247" s="70"/>
      <c r="C247" s="13"/>
      <c r="H247" s="13"/>
      <c r="I247" s="18"/>
      <c r="J247" s="18"/>
      <c r="L247" s="7"/>
      <c r="P247" s="71"/>
      <c r="R247" s="13"/>
    </row>
    <row r="248" spans="2:18" s="8" customFormat="1" ht="15.75">
      <c r="B248" s="70"/>
      <c r="C248" s="13"/>
      <c r="H248" s="13"/>
      <c r="I248" s="18"/>
      <c r="J248" s="18"/>
      <c r="L248" s="7"/>
      <c r="P248" s="71"/>
      <c r="R248" s="13"/>
    </row>
    <row r="249" spans="2:18" s="8" customFormat="1" ht="15.75">
      <c r="B249" s="70"/>
      <c r="C249" s="13"/>
      <c r="H249" s="13"/>
      <c r="I249" s="18"/>
      <c r="J249" s="18"/>
      <c r="L249" s="7"/>
      <c r="P249" s="71"/>
      <c r="R249" s="13"/>
    </row>
    <row r="250" spans="2:18" s="8" customFormat="1" ht="15.75">
      <c r="B250" s="70"/>
      <c r="C250" s="13"/>
      <c r="H250" s="13"/>
      <c r="I250" s="18"/>
      <c r="J250" s="18"/>
      <c r="L250" s="7"/>
      <c r="P250" s="71"/>
      <c r="R250" s="13"/>
    </row>
    <row r="251" spans="2:18" s="8" customFormat="1" ht="15.75">
      <c r="B251" s="70"/>
      <c r="C251" s="13"/>
      <c r="H251" s="13"/>
      <c r="I251" s="18"/>
      <c r="J251" s="18"/>
      <c r="L251" s="7"/>
      <c r="P251" s="71"/>
      <c r="R251" s="13"/>
    </row>
    <row r="252" spans="2:18" s="8" customFormat="1" ht="15.75">
      <c r="B252" s="70"/>
      <c r="C252" s="13"/>
      <c r="H252" s="13"/>
      <c r="I252" s="18"/>
      <c r="J252" s="18"/>
      <c r="L252" s="7"/>
      <c r="P252" s="71"/>
      <c r="R252" s="13"/>
    </row>
    <row r="253" spans="2:18" s="8" customFormat="1" ht="15.75">
      <c r="B253" s="70"/>
      <c r="C253" s="13"/>
      <c r="H253" s="13"/>
      <c r="I253" s="18"/>
      <c r="J253" s="18"/>
      <c r="L253" s="7"/>
      <c r="P253" s="71"/>
      <c r="R253" s="13"/>
    </row>
    <row r="254" spans="2:18" s="8" customFormat="1" ht="15.75">
      <c r="B254" s="70"/>
      <c r="C254" s="13"/>
      <c r="H254" s="13"/>
      <c r="I254" s="18"/>
      <c r="J254" s="18"/>
      <c r="L254" s="7"/>
      <c r="P254" s="71"/>
      <c r="R254" s="13"/>
    </row>
    <row r="255" spans="2:18" s="8" customFormat="1" ht="15.75">
      <c r="B255" s="70"/>
      <c r="C255" s="13"/>
      <c r="H255" s="13"/>
      <c r="I255" s="18"/>
      <c r="J255" s="18"/>
      <c r="L255" s="7"/>
      <c r="P255" s="71"/>
      <c r="R255" s="13"/>
    </row>
    <row r="256" spans="2:18" s="8" customFormat="1" ht="15.75">
      <c r="B256" s="70"/>
      <c r="C256" s="13"/>
      <c r="H256" s="13"/>
      <c r="I256" s="18"/>
      <c r="J256" s="18"/>
      <c r="L256" s="7"/>
      <c r="P256" s="71"/>
      <c r="R256" s="13"/>
    </row>
    <row r="257" spans="2:18" s="8" customFormat="1" ht="15.75">
      <c r="B257" s="70"/>
      <c r="C257" s="13"/>
      <c r="H257" s="13"/>
      <c r="I257" s="18"/>
      <c r="J257" s="18"/>
      <c r="L257" s="7"/>
      <c r="P257" s="71"/>
      <c r="R257" s="13"/>
    </row>
    <row r="258" spans="2:18" s="8" customFormat="1" ht="15.75">
      <c r="B258" s="70"/>
      <c r="C258" s="13"/>
      <c r="H258" s="13"/>
      <c r="I258" s="18"/>
      <c r="J258" s="18"/>
      <c r="L258" s="7"/>
      <c r="P258" s="71"/>
      <c r="R258" s="13"/>
    </row>
    <row r="259" spans="2:18" s="8" customFormat="1" ht="15.75">
      <c r="B259" s="70"/>
      <c r="C259" s="13"/>
      <c r="H259" s="13"/>
      <c r="I259" s="18"/>
      <c r="J259" s="18"/>
      <c r="L259" s="7"/>
      <c r="P259" s="71"/>
      <c r="R259" s="13"/>
    </row>
    <row r="260" spans="2:18" s="8" customFormat="1" ht="15.75">
      <c r="B260" s="70"/>
      <c r="C260" s="13"/>
      <c r="H260" s="13"/>
      <c r="I260" s="18"/>
      <c r="J260" s="18"/>
      <c r="L260" s="7"/>
      <c r="P260" s="71"/>
      <c r="R260" s="13"/>
    </row>
    <row r="261" spans="2:18" s="8" customFormat="1" ht="15.75">
      <c r="B261" s="70"/>
      <c r="C261" s="13"/>
      <c r="H261" s="13"/>
      <c r="I261" s="18"/>
      <c r="J261" s="18"/>
      <c r="L261" s="7"/>
      <c r="P261" s="71"/>
      <c r="R261" s="13"/>
    </row>
    <row r="262" spans="2:18" s="8" customFormat="1" ht="15.75">
      <c r="B262" s="70"/>
      <c r="C262" s="13"/>
      <c r="H262" s="13"/>
      <c r="I262" s="18"/>
      <c r="J262" s="18"/>
      <c r="L262" s="7"/>
      <c r="P262" s="71"/>
      <c r="R262" s="13"/>
    </row>
    <row r="263" spans="2:18" s="8" customFormat="1" ht="15.75">
      <c r="B263" s="70"/>
      <c r="C263" s="13"/>
      <c r="H263" s="13"/>
      <c r="I263" s="18"/>
      <c r="J263" s="18"/>
      <c r="L263" s="7"/>
      <c r="P263" s="71"/>
      <c r="R263" s="13"/>
    </row>
    <row r="264" spans="2:18" s="8" customFormat="1" ht="15.75">
      <c r="B264" s="70"/>
      <c r="C264" s="13"/>
      <c r="H264" s="13"/>
      <c r="I264" s="18"/>
      <c r="J264" s="18"/>
      <c r="L264" s="7"/>
      <c r="P264" s="71"/>
      <c r="R264" s="13"/>
    </row>
    <row r="265" spans="2:18" s="8" customFormat="1" ht="15.75">
      <c r="B265" s="70"/>
      <c r="C265" s="13"/>
      <c r="H265" s="13"/>
      <c r="I265" s="18"/>
      <c r="J265" s="18"/>
      <c r="L265" s="7"/>
      <c r="P265" s="71"/>
      <c r="R265" s="13"/>
    </row>
    <row r="266" spans="2:18" s="8" customFormat="1" ht="15.75">
      <c r="B266" s="70"/>
      <c r="C266" s="13"/>
      <c r="H266" s="13"/>
      <c r="I266" s="18"/>
      <c r="J266" s="18"/>
      <c r="L266" s="7"/>
      <c r="P266" s="71"/>
      <c r="R266" s="13"/>
    </row>
    <row r="267" spans="2:18" s="8" customFormat="1" ht="15.75">
      <c r="B267" s="70"/>
      <c r="C267" s="13"/>
      <c r="H267" s="13"/>
      <c r="I267" s="18"/>
      <c r="J267" s="18"/>
      <c r="L267" s="7"/>
      <c r="P267" s="71"/>
      <c r="R267" s="13"/>
    </row>
    <row r="268" spans="2:18" s="8" customFormat="1" ht="15.75">
      <c r="B268" s="70"/>
      <c r="C268" s="13"/>
      <c r="H268" s="13"/>
      <c r="I268" s="18"/>
      <c r="J268" s="18"/>
      <c r="L268" s="7"/>
      <c r="P268" s="71"/>
      <c r="R268" s="13"/>
    </row>
    <row r="269" spans="2:18" s="8" customFormat="1" ht="15.75">
      <c r="B269" s="70"/>
      <c r="C269" s="13"/>
      <c r="H269" s="13"/>
      <c r="I269" s="18"/>
      <c r="J269" s="18"/>
      <c r="L269" s="7"/>
      <c r="P269" s="71"/>
      <c r="R269" s="13"/>
    </row>
    <row r="270" spans="2:18" s="8" customFormat="1" ht="15.75">
      <c r="B270" s="70"/>
      <c r="C270" s="13"/>
      <c r="H270" s="13"/>
      <c r="I270" s="18"/>
      <c r="J270" s="18"/>
      <c r="L270" s="7"/>
      <c r="P270" s="71"/>
      <c r="R270" s="13"/>
    </row>
    <row r="271" spans="2:18" s="8" customFormat="1" ht="15.75">
      <c r="B271" s="70"/>
      <c r="C271" s="13"/>
      <c r="H271" s="13"/>
      <c r="I271" s="18"/>
      <c r="J271" s="18"/>
      <c r="L271" s="7"/>
      <c r="P271" s="71"/>
      <c r="R271" s="13"/>
    </row>
    <row r="272" spans="2:18" s="8" customFormat="1" ht="15.75">
      <c r="B272" s="70"/>
      <c r="C272" s="13"/>
      <c r="H272" s="13"/>
      <c r="I272" s="18"/>
      <c r="J272" s="18"/>
      <c r="L272" s="7"/>
      <c r="P272" s="71"/>
      <c r="R272" s="13"/>
    </row>
    <row r="273" spans="2:18" s="8" customFormat="1" ht="15.75">
      <c r="B273" s="70"/>
      <c r="C273" s="13"/>
      <c r="H273" s="13"/>
      <c r="I273" s="18"/>
      <c r="J273" s="18"/>
      <c r="L273" s="7"/>
      <c r="P273" s="71"/>
      <c r="R273" s="13"/>
    </row>
    <row r="274" spans="2:18" s="8" customFormat="1" ht="15.75">
      <c r="B274" s="70"/>
      <c r="C274" s="13"/>
      <c r="H274" s="13"/>
      <c r="I274" s="18"/>
      <c r="J274" s="18"/>
      <c r="L274" s="7"/>
      <c r="P274" s="71"/>
      <c r="R274" s="13"/>
    </row>
    <row r="275" spans="2:18" s="8" customFormat="1" ht="15.75">
      <c r="B275" s="70"/>
      <c r="C275" s="13"/>
      <c r="H275" s="13"/>
      <c r="I275" s="18"/>
      <c r="J275" s="18"/>
      <c r="L275" s="7"/>
      <c r="P275" s="71"/>
      <c r="R275" s="13"/>
    </row>
    <row r="276" spans="2:18" s="8" customFormat="1" ht="15.75">
      <c r="B276" s="70"/>
      <c r="C276" s="13"/>
      <c r="H276" s="13"/>
      <c r="I276" s="18"/>
      <c r="J276" s="18"/>
      <c r="L276" s="7"/>
      <c r="P276" s="71"/>
      <c r="R276" s="13"/>
    </row>
    <row r="277" spans="2:18" s="8" customFormat="1" ht="15.75">
      <c r="B277" s="70"/>
      <c r="C277" s="13"/>
      <c r="H277" s="13"/>
      <c r="I277" s="18"/>
      <c r="J277" s="18"/>
      <c r="L277" s="7"/>
      <c r="P277" s="71"/>
      <c r="R277" s="13"/>
    </row>
    <row r="278" spans="2:18" s="8" customFormat="1" ht="15.75">
      <c r="B278" s="70"/>
      <c r="C278" s="13"/>
      <c r="H278" s="13"/>
      <c r="I278" s="18"/>
      <c r="J278" s="18"/>
      <c r="L278" s="7"/>
      <c r="P278" s="71"/>
      <c r="R278" s="13"/>
    </row>
    <row r="279" spans="2:18" s="8" customFormat="1" ht="15.75">
      <c r="B279" s="70"/>
      <c r="C279" s="13"/>
      <c r="H279" s="13"/>
      <c r="I279" s="18"/>
      <c r="J279" s="18"/>
      <c r="L279" s="7"/>
      <c r="P279" s="71"/>
      <c r="R279" s="13"/>
    </row>
    <row r="280" spans="2:18" s="8" customFormat="1" ht="15.75">
      <c r="B280" s="70"/>
      <c r="C280" s="13"/>
      <c r="H280" s="13"/>
      <c r="I280" s="18"/>
      <c r="J280" s="18"/>
      <c r="L280" s="7"/>
      <c r="P280" s="71"/>
      <c r="R280" s="13"/>
    </row>
    <row r="281" spans="2:18" s="8" customFormat="1" ht="15.75">
      <c r="B281" s="70"/>
      <c r="C281" s="13"/>
      <c r="H281" s="13"/>
      <c r="I281" s="18"/>
      <c r="J281" s="18"/>
      <c r="L281" s="7"/>
      <c r="P281" s="71"/>
      <c r="R281" s="13"/>
    </row>
    <row r="282" spans="2:18" s="8" customFormat="1" ht="15.75">
      <c r="B282" s="70"/>
      <c r="C282" s="13"/>
      <c r="H282" s="13"/>
      <c r="I282" s="18"/>
      <c r="J282" s="18"/>
      <c r="L282" s="7"/>
      <c r="P282" s="71"/>
      <c r="R282" s="13"/>
    </row>
    <row r="283" spans="2:18" s="8" customFormat="1" ht="15.75">
      <c r="B283" s="70"/>
      <c r="C283" s="13"/>
      <c r="H283" s="13"/>
      <c r="I283" s="18"/>
      <c r="J283" s="18"/>
      <c r="L283" s="7"/>
      <c r="P283" s="71"/>
      <c r="R283" s="13"/>
    </row>
    <row r="284" spans="2:18" s="8" customFormat="1" ht="15.75">
      <c r="B284" s="70"/>
      <c r="C284" s="13"/>
      <c r="H284" s="13"/>
      <c r="I284" s="18"/>
      <c r="J284" s="18"/>
      <c r="L284" s="7"/>
      <c r="P284" s="71"/>
      <c r="R284" s="13"/>
    </row>
    <row r="285" spans="2:18" s="8" customFormat="1" ht="15.75">
      <c r="B285" s="70"/>
      <c r="C285" s="13"/>
      <c r="H285" s="13"/>
      <c r="I285" s="18"/>
      <c r="J285" s="18"/>
      <c r="L285" s="7"/>
      <c r="P285" s="71"/>
      <c r="R285" s="13"/>
    </row>
    <row r="286" spans="2:18" s="8" customFormat="1" ht="15.75">
      <c r="B286" s="70"/>
      <c r="C286" s="13"/>
      <c r="H286" s="13"/>
      <c r="I286" s="18"/>
      <c r="J286" s="18"/>
      <c r="L286" s="7"/>
      <c r="P286" s="71"/>
      <c r="R286" s="13"/>
    </row>
    <row r="287" spans="2:18" s="8" customFormat="1" ht="15.75">
      <c r="B287" s="70"/>
      <c r="C287" s="13"/>
      <c r="H287" s="13"/>
      <c r="I287" s="18"/>
      <c r="J287" s="18"/>
      <c r="L287" s="7"/>
      <c r="P287" s="71"/>
      <c r="R287" s="13"/>
    </row>
    <row r="288" spans="2:44" s="8" customFormat="1" ht="15.75">
      <c r="B288" s="70"/>
      <c r="C288" s="13"/>
      <c r="H288" s="13"/>
      <c r="I288" s="18"/>
      <c r="J288" s="18"/>
      <c r="L288" s="7"/>
      <c r="P288" s="71"/>
      <c r="R288" s="13"/>
      <c r="AR288" s="1" t="s">
        <v>12</v>
      </c>
    </row>
    <row r="289" spans="2:44" s="8" customFormat="1" ht="15.75">
      <c r="B289" s="70"/>
      <c r="C289" s="13"/>
      <c r="H289" s="13"/>
      <c r="I289" s="18"/>
      <c r="J289" s="18"/>
      <c r="L289" s="7"/>
      <c r="P289" s="71"/>
      <c r="R289" s="13"/>
      <c r="AR289" s="1" t="s">
        <v>13</v>
      </c>
    </row>
    <row r="290" spans="2:44" s="8" customFormat="1" ht="15.75">
      <c r="B290" s="70"/>
      <c r="C290" s="13"/>
      <c r="H290" s="13"/>
      <c r="I290" s="18"/>
      <c r="J290" s="18"/>
      <c r="L290" s="7"/>
      <c r="P290" s="71"/>
      <c r="R290" s="13"/>
      <c r="AR290" s="1" t="s">
        <v>69</v>
      </c>
    </row>
    <row r="291" spans="2:44" s="8" customFormat="1" ht="15.75">
      <c r="B291" s="70"/>
      <c r="C291" s="13"/>
      <c r="H291" s="13"/>
      <c r="I291" s="18"/>
      <c r="J291" s="18"/>
      <c r="L291" s="7"/>
      <c r="P291" s="71"/>
      <c r="R291" s="13"/>
      <c r="AR291" s="1" t="s">
        <v>70</v>
      </c>
    </row>
    <row r="292" spans="2:44" s="8" customFormat="1" ht="15.75">
      <c r="B292" s="70"/>
      <c r="C292" s="13"/>
      <c r="H292" s="13"/>
      <c r="I292" s="18"/>
      <c r="J292" s="18"/>
      <c r="L292" s="7"/>
      <c r="P292" s="71"/>
      <c r="R292" s="13"/>
      <c r="AR292" s="1"/>
    </row>
    <row r="293" spans="2:44" s="8" customFormat="1" ht="15.75">
      <c r="B293" s="70"/>
      <c r="C293" s="13"/>
      <c r="H293" s="13"/>
      <c r="I293" s="18"/>
      <c r="J293" s="18"/>
      <c r="L293" s="7"/>
      <c r="P293" s="71"/>
      <c r="R293" s="13"/>
      <c r="AR293" s="1"/>
    </row>
    <row r="294" spans="2:44" s="8" customFormat="1" ht="15.75">
      <c r="B294" s="70"/>
      <c r="C294" s="13"/>
      <c r="H294" s="13"/>
      <c r="I294" s="18"/>
      <c r="J294" s="18"/>
      <c r="L294" s="7"/>
      <c r="P294" s="71"/>
      <c r="R294" s="13"/>
      <c r="AR294" s="1"/>
    </row>
    <row r="295" spans="2:18" s="8" customFormat="1" ht="15.75">
      <c r="B295" s="70"/>
      <c r="C295" s="13"/>
      <c r="H295" s="13"/>
      <c r="I295" s="18"/>
      <c r="J295" s="18"/>
      <c r="L295" s="7"/>
      <c r="P295" s="71"/>
      <c r="R295" s="13"/>
    </row>
    <row r="296" spans="2:18" s="8" customFormat="1" ht="15.75">
      <c r="B296" s="70"/>
      <c r="C296" s="13"/>
      <c r="H296" s="13"/>
      <c r="I296" s="18"/>
      <c r="J296" s="18"/>
      <c r="L296" s="7"/>
      <c r="P296" s="71"/>
      <c r="R296" s="13"/>
    </row>
    <row r="297" spans="2:18" s="8" customFormat="1" ht="15.75">
      <c r="B297" s="70"/>
      <c r="C297" s="13"/>
      <c r="H297" s="13"/>
      <c r="I297" s="18"/>
      <c r="J297" s="18"/>
      <c r="L297" s="7"/>
      <c r="P297" s="71"/>
      <c r="R297" s="13"/>
    </row>
    <row r="298" spans="2:18" s="8" customFormat="1" ht="15.75">
      <c r="B298" s="70"/>
      <c r="C298" s="13"/>
      <c r="H298" s="13"/>
      <c r="I298" s="18"/>
      <c r="J298" s="18"/>
      <c r="L298" s="7"/>
      <c r="P298" s="71"/>
      <c r="R298" s="13"/>
    </row>
    <row r="299" spans="2:18" s="8" customFormat="1" ht="15.75">
      <c r="B299" s="70"/>
      <c r="C299" s="13"/>
      <c r="H299" s="13"/>
      <c r="I299" s="18"/>
      <c r="J299" s="18"/>
      <c r="L299" s="7"/>
      <c r="P299" s="71"/>
      <c r="R299" s="13"/>
    </row>
    <row r="300" spans="2:18" s="8" customFormat="1" ht="15.75">
      <c r="B300" s="70"/>
      <c r="C300" s="13"/>
      <c r="H300" s="13"/>
      <c r="I300" s="18"/>
      <c r="J300" s="18"/>
      <c r="L300" s="7"/>
      <c r="P300" s="71"/>
      <c r="R300" s="13"/>
    </row>
    <row r="301" spans="2:18" s="8" customFormat="1" ht="15.75">
      <c r="B301" s="70"/>
      <c r="C301" s="13"/>
      <c r="H301" s="13"/>
      <c r="I301" s="18"/>
      <c r="J301" s="18"/>
      <c r="L301" s="7"/>
      <c r="P301" s="71"/>
      <c r="R301" s="13"/>
    </row>
    <row r="302" spans="2:18" s="8" customFormat="1" ht="15.75">
      <c r="B302" s="70"/>
      <c r="C302" s="13"/>
      <c r="H302" s="13"/>
      <c r="I302" s="18"/>
      <c r="J302" s="18"/>
      <c r="L302" s="7"/>
      <c r="P302" s="71"/>
      <c r="R302" s="13"/>
    </row>
    <row r="303" spans="2:18" s="8" customFormat="1" ht="15.75">
      <c r="B303" s="70"/>
      <c r="C303" s="13"/>
      <c r="H303" s="13"/>
      <c r="I303" s="18"/>
      <c r="J303" s="18"/>
      <c r="L303" s="7"/>
      <c r="P303" s="71"/>
      <c r="R303" s="13"/>
    </row>
    <row r="304" spans="2:18" s="8" customFormat="1" ht="15.75">
      <c r="B304" s="70"/>
      <c r="C304" s="13"/>
      <c r="H304" s="13"/>
      <c r="I304" s="18"/>
      <c r="J304" s="18"/>
      <c r="L304" s="7"/>
      <c r="P304" s="71"/>
      <c r="R304" s="13"/>
    </row>
    <row r="305" spans="2:18" s="8" customFormat="1" ht="15.75">
      <c r="B305" s="70"/>
      <c r="C305" s="13"/>
      <c r="H305" s="13"/>
      <c r="I305" s="18"/>
      <c r="J305" s="18"/>
      <c r="L305" s="7"/>
      <c r="P305" s="71"/>
      <c r="R305" s="13"/>
    </row>
    <row r="306" spans="2:18" s="8" customFormat="1" ht="15.75">
      <c r="B306" s="70"/>
      <c r="C306" s="13"/>
      <c r="H306" s="13"/>
      <c r="I306" s="18"/>
      <c r="J306" s="18"/>
      <c r="L306" s="7"/>
      <c r="P306" s="71"/>
      <c r="R306" s="13"/>
    </row>
    <row r="307" spans="2:18" s="8" customFormat="1" ht="15.75">
      <c r="B307" s="70"/>
      <c r="C307" s="13"/>
      <c r="H307" s="13"/>
      <c r="I307" s="18"/>
      <c r="J307" s="18"/>
      <c r="L307" s="7"/>
      <c r="P307" s="71"/>
      <c r="R307" s="13"/>
    </row>
    <row r="308" spans="2:18" s="8" customFormat="1" ht="15.75">
      <c r="B308" s="70"/>
      <c r="C308" s="13"/>
      <c r="H308" s="13"/>
      <c r="I308" s="18"/>
      <c r="J308" s="18"/>
      <c r="L308" s="7"/>
      <c r="P308" s="71"/>
      <c r="R308" s="13"/>
    </row>
    <row r="309" spans="2:18" s="8" customFormat="1" ht="15.75">
      <c r="B309" s="70"/>
      <c r="C309" s="13"/>
      <c r="H309" s="13"/>
      <c r="I309" s="18"/>
      <c r="J309" s="18"/>
      <c r="L309" s="7"/>
      <c r="P309" s="71"/>
      <c r="R309" s="13"/>
    </row>
    <row r="310" spans="2:18" s="8" customFormat="1" ht="15.75">
      <c r="B310" s="70"/>
      <c r="C310" s="13"/>
      <c r="H310" s="13"/>
      <c r="I310" s="18"/>
      <c r="J310" s="18"/>
      <c r="L310" s="7"/>
      <c r="P310" s="71"/>
      <c r="R310" s="13"/>
    </row>
    <row r="311" spans="2:18" s="8" customFormat="1" ht="15.75">
      <c r="B311" s="70"/>
      <c r="C311" s="13"/>
      <c r="H311" s="13"/>
      <c r="I311" s="18"/>
      <c r="J311" s="18"/>
      <c r="L311" s="7"/>
      <c r="P311" s="71"/>
      <c r="R311" s="13"/>
    </row>
    <row r="312" spans="2:18" s="8" customFormat="1" ht="15.75">
      <c r="B312" s="70"/>
      <c r="C312" s="13"/>
      <c r="H312" s="13"/>
      <c r="I312" s="18"/>
      <c r="J312" s="18"/>
      <c r="L312" s="7"/>
      <c r="P312" s="71"/>
      <c r="R312" s="13"/>
    </row>
    <row r="313" spans="2:18" s="8" customFormat="1" ht="15.75">
      <c r="B313" s="70"/>
      <c r="C313" s="13"/>
      <c r="H313" s="13"/>
      <c r="I313" s="18"/>
      <c r="J313" s="18"/>
      <c r="L313" s="7"/>
      <c r="P313" s="71"/>
      <c r="R313" s="13"/>
    </row>
    <row r="314" spans="2:18" s="8" customFormat="1" ht="15.75">
      <c r="B314" s="70"/>
      <c r="C314" s="13"/>
      <c r="H314" s="13"/>
      <c r="I314" s="18"/>
      <c r="J314" s="18"/>
      <c r="L314" s="7"/>
      <c r="P314" s="71"/>
      <c r="R314" s="13"/>
    </row>
    <row r="315" spans="2:18" s="8" customFormat="1" ht="15.75">
      <c r="B315" s="70"/>
      <c r="C315" s="13"/>
      <c r="H315" s="13"/>
      <c r="I315" s="18"/>
      <c r="J315" s="18"/>
      <c r="L315" s="7"/>
      <c r="P315" s="71"/>
      <c r="R315" s="13"/>
    </row>
    <row r="316" spans="2:18" s="8" customFormat="1" ht="15.75">
      <c r="B316" s="70"/>
      <c r="C316" s="13"/>
      <c r="H316" s="13"/>
      <c r="I316" s="18"/>
      <c r="J316" s="18"/>
      <c r="L316" s="7"/>
      <c r="P316" s="71"/>
      <c r="R316" s="13"/>
    </row>
    <row r="317" spans="2:18" s="8" customFormat="1" ht="15.75">
      <c r="B317" s="70"/>
      <c r="C317" s="13"/>
      <c r="H317" s="13"/>
      <c r="I317" s="18"/>
      <c r="J317" s="18"/>
      <c r="L317" s="7"/>
      <c r="P317" s="71"/>
      <c r="R317" s="13"/>
    </row>
    <row r="318" spans="2:18" s="8" customFormat="1" ht="15.75">
      <c r="B318" s="70"/>
      <c r="C318" s="13"/>
      <c r="H318" s="13"/>
      <c r="I318" s="18"/>
      <c r="J318" s="18"/>
      <c r="L318" s="7"/>
      <c r="P318" s="71"/>
      <c r="R318" s="13"/>
    </row>
    <row r="319" spans="2:18" s="8" customFormat="1" ht="15.75">
      <c r="B319" s="70"/>
      <c r="C319" s="13"/>
      <c r="H319" s="13"/>
      <c r="I319" s="18"/>
      <c r="J319" s="18"/>
      <c r="L319" s="7"/>
      <c r="P319" s="71"/>
      <c r="R319" s="13"/>
    </row>
    <row r="320" spans="2:18" s="8" customFormat="1" ht="15.75">
      <c r="B320" s="70"/>
      <c r="C320" s="13"/>
      <c r="H320" s="13"/>
      <c r="I320" s="18"/>
      <c r="J320" s="18"/>
      <c r="L320" s="7"/>
      <c r="P320" s="71"/>
      <c r="R320" s="13"/>
    </row>
    <row r="321" spans="2:18" s="8" customFormat="1" ht="15.75">
      <c r="B321" s="70"/>
      <c r="C321" s="13"/>
      <c r="H321" s="13"/>
      <c r="I321" s="18"/>
      <c r="J321" s="18"/>
      <c r="L321" s="7"/>
      <c r="P321" s="71"/>
      <c r="R321" s="13"/>
    </row>
    <row r="322" spans="2:18" s="8" customFormat="1" ht="15.75">
      <c r="B322" s="70"/>
      <c r="C322" s="13"/>
      <c r="H322" s="13"/>
      <c r="I322" s="18"/>
      <c r="J322" s="18"/>
      <c r="L322" s="7"/>
      <c r="P322" s="71"/>
      <c r="R322" s="13"/>
    </row>
    <row r="323" spans="2:18" s="8" customFormat="1" ht="15.75">
      <c r="B323" s="70"/>
      <c r="C323" s="13"/>
      <c r="H323" s="13"/>
      <c r="I323" s="18"/>
      <c r="J323" s="18"/>
      <c r="L323" s="7"/>
      <c r="P323" s="71"/>
      <c r="R323" s="13"/>
    </row>
    <row r="324" spans="2:18" s="8" customFormat="1" ht="15.75">
      <c r="B324" s="70"/>
      <c r="C324" s="13"/>
      <c r="H324" s="13"/>
      <c r="I324" s="18"/>
      <c r="J324" s="18"/>
      <c r="L324" s="7"/>
      <c r="P324" s="71"/>
      <c r="R324" s="13"/>
    </row>
    <row r="325" spans="2:18" s="8" customFormat="1" ht="15.75">
      <c r="B325" s="70"/>
      <c r="C325" s="13"/>
      <c r="H325" s="13"/>
      <c r="I325" s="18"/>
      <c r="J325" s="18"/>
      <c r="L325" s="7"/>
      <c r="P325" s="71"/>
      <c r="R325" s="13"/>
    </row>
    <row r="326" spans="2:18" s="8" customFormat="1" ht="15.75">
      <c r="B326" s="70"/>
      <c r="C326" s="13"/>
      <c r="H326" s="13"/>
      <c r="I326" s="18"/>
      <c r="J326" s="18"/>
      <c r="L326" s="7"/>
      <c r="P326" s="71"/>
      <c r="R326" s="13"/>
    </row>
    <row r="327" spans="2:18" s="8" customFormat="1" ht="15.75">
      <c r="B327" s="70"/>
      <c r="C327" s="13"/>
      <c r="H327" s="13"/>
      <c r="I327" s="18"/>
      <c r="J327" s="18"/>
      <c r="L327" s="7"/>
      <c r="P327" s="71"/>
      <c r="R327" s="13"/>
    </row>
    <row r="328" spans="2:18" s="8" customFormat="1" ht="15.75">
      <c r="B328" s="70"/>
      <c r="C328" s="13"/>
      <c r="H328" s="13"/>
      <c r="I328" s="18"/>
      <c r="J328" s="18"/>
      <c r="L328" s="7"/>
      <c r="P328" s="71"/>
      <c r="R328" s="13"/>
    </row>
    <row r="329" spans="2:18" s="8" customFormat="1" ht="15.75">
      <c r="B329" s="70"/>
      <c r="C329" s="13"/>
      <c r="H329" s="13"/>
      <c r="I329" s="18"/>
      <c r="J329" s="18"/>
      <c r="L329" s="7"/>
      <c r="P329" s="71"/>
      <c r="R329" s="13"/>
    </row>
    <row r="330" spans="2:18" s="8" customFormat="1" ht="15.75">
      <c r="B330" s="70"/>
      <c r="C330" s="13"/>
      <c r="H330" s="13"/>
      <c r="I330" s="18"/>
      <c r="J330" s="18"/>
      <c r="L330" s="7"/>
      <c r="P330" s="71"/>
      <c r="R330" s="13"/>
    </row>
    <row r="331" spans="2:18" s="8" customFormat="1" ht="15.75">
      <c r="B331" s="70"/>
      <c r="C331" s="13"/>
      <c r="H331" s="13"/>
      <c r="I331" s="18"/>
      <c r="J331" s="18"/>
      <c r="L331" s="7"/>
      <c r="P331" s="71"/>
      <c r="R331" s="13"/>
    </row>
    <row r="332" spans="2:18" s="8" customFormat="1" ht="15.75">
      <c r="B332" s="70"/>
      <c r="C332" s="13"/>
      <c r="H332" s="13"/>
      <c r="I332" s="18"/>
      <c r="J332" s="18"/>
      <c r="L332" s="7"/>
      <c r="P332" s="71"/>
      <c r="R332" s="13"/>
    </row>
    <row r="333" spans="2:18" s="8" customFormat="1" ht="15.75">
      <c r="B333" s="70"/>
      <c r="C333" s="13"/>
      <c r="H333" s="13"/>
      <c r="I333" s="18"/>
      <c r="J333" s="18"/>
      <c r="L333" s="7"/>
      <c r="P333" s="71"/>
      <c r="R333" s="13"/>
    </row>
    <row r="334" spans="2:18" s="8" customFormat="1" ht="15.75">
      <c r="B334" s="70"/>
      <c r="C334" s="13"/>
      <c r="H334" s="13"/>
      <c r="I334" s="18"/>
      <c r="J334" s="18"/>
      <c r="L334" s="7"/>
      <c r="P334" s="71"/>
      <c r="R334" s="13"/>
    </row>
    <row r="335" spans="2:18" s="8" customFormat="1" ht="15.75">
      <c r="B335" s="70"/>
      <c r="C335" s="13"/>
      <c r="H335" s="13"/>
      <c r="I335" s="18"/>
      <c r="J335" s="18"/>
      <c r="L335" s="7"/>
      <c r="P335" s="71"/>
      <c r="R335" s="13"/>
    </row>
    <row r="336" spans="2:18" s="8" customFormat="1" ht="15.75">
      <c r="B336" s="70"/>
      <c r="C336" s="13"/>
      <c r="H336" s="13"/>
      <c r="I336" s="18"/>
      <c r="J336" s="18"/>
      <c r="L336" s="7"/>
      <c r="P336" s="71"/>
      <c r="R336" s="13"/>
    </row>
    <row r="337" spans="2:18" s="8" customFormat="1" ht="15.75">
      <c r="B337" s="70"/>
      <c r="C337" s="13"/>
      <c r="H337" s="13"/>
      <c r="I337" s="18"/>
      <c r="J337" s="18"/>
      <c r="L337" s="7"/>
      <c r="P337" s="71"/>
      <c r="R337" s="13"/>
    </row>
    <row r="338" spans="2:18" s="8" customFormat="1" ht="15.75">
      <c r="B338" s="70"/>
      <c r="C338" s="13"/>
      <c r="H338" s="13"/>
      <c r="I338" s="18"/>
      <c r="J338" s="18"/>
      <c r="L338" s="7"/>
      <c r="P338" s="71"/>
      <c r="R338" s="13"/>
    </row>
    <row r="339" spans="2:18" s="8" customFormat="1" ht="15.75">
      <c r="B339" s="70"/>
      <c r="C339" s="13"/>
      <c r="H339" s="13"/>
      <c r="I339" s="18"/>
      <c r="J339" s="18"/>
      <c r="L339" s="7"/>
      <c r="P339" s="71"/>
      <c r="R339" s="13"/>
    </row>
    <row r="340" spans="2:18" s="8" customFormat="1" ht="15.75">
      <c r="B340" s="70"/>
      <c r="C340" s="13"/>
      <c r="H340" s="13"/>
      <c r="I340" s="18"/>
      <c r="J340" s="18"/>
      <c r="L340" s="7"/>
      <c r="P340" s="71"/>
      <c r="R340" s="13"/>
    </row>
    <row r="341" spans="2:18" s="8" customFormat="1" ht="15.75">
      <c r="B341" s="70"/>
      <c r="C341" s="13"/>
      <c r="H341" s="13"/>
      <c r="I341" s="18"/>
      <c r="J341" s="18"/>
      <c r="L341" s="7"/>
      <c r="P341" s="71"/>
      <c r="R341" s="13"/>
    </row>
    <row r="342" spans="2:18" s="8" customFormat="1" ht="15.75">
      <c r="B342" s="70"/>
      <c r="C342" s="13"/>
      <c r="H342" s="13"/>
      <c r="I342" s="18"/>
      <c r="J342" s="18"/>
      <c r="L342" s="7"/>
      <c r="P342" s="71"/>
      <c r="R342" s="13"/>
    </row>
    <row r="343" spans="2:18" s="8" customFormat="1" ht="15.75">
      <c r="B343" s="70"/>
      <c r="C343" s="13"/>
      <c r="H343" s="13"/>
      <c r="I343" s="18"/>
      <c r="J343" s="18"/>
      <c r="L343" s="7"/>
      <c r="P343" s="71"/>
      <c r="R343" s="13"/>
    </row>
    <row r="344" spans="2:18" s="8" customFormat="1" ht="15.75">
      <c r="B344" s="70"/>
      <c r="C344" s="13"/>
      <c r="H344" s="13"/>
      <c r="I344" s="18"/>
      <c r="J344" s="18"/>
      <c r="L344" s="7"/>
      <c r="P344" s="71"/>
      <c r="R344" s="13"/>
    </row>
    <row r="345" spans="2:18" s="8" customFormat="1" ht="15.75">
      <c r="B345" s="70"/>
      <c r="C345" s="13"/>
      <c r="H345" s="13"/>
      <c r="I345" s="18"/>
      <c r="J345" s="18"/>
      <c r="L345" s="7"/>
      <c r="P345" s="71"/>
      <c r="R345" s="13"/>
    </row>
    <row r="346" spans="2:18" s="8" customFormat="1" ht="15.75">
      <c r="B346" s="70"/>
      <c r="C346" s="13"/>
      <c r="H346" s="13"/>
      <c r="I346" s="18"/>
      <c r="J346" s="18"/>
      <c r="L346" s="7"/>
      <c r="P346" s="71"/>
      <c r="R346" s="13"/>
    </row>
    <row r="347" spans="2:18" s="8" customFormat="1" ht="15.75">
      <c r="B347" s="70"/>
      <c r="C347" s="13"/>
      <c r="H347" s="13"/>
      <c r="I347" s="18"/>
      <c r="J347" s="18"/>
      <c r="L347" s="7"/>
      <c r="P347" s="71"/>
      <c r="R347" s="13"/>
    </row>
    <row r="348" spans="2:18" s="8" customFormat="1" ht="15.75">
      <c r="B348" s="70"/>
      <c r="C348" s="13"/>
      <c r="H348" s="13"/>
      <c r="I348" s="18"/>
      <c r="J348" s="18"/>
      <c r="L348" s="7"/>
      <c r="P348" s="71"/>
      <c r="R348" s="13"/>
    </row>
    <row r="349" spans="2:18" s="8" customFormat="1" ht="15.75">
      <c r="B349" s="70"/>
      <c r="C349" s="13"/>
      <c r="H349" s="13"/>
      <c r="I349" s="18"/>
      <c r="J349" s="18"/>
      <c r="L349" s="7"/>
      <c r="P349" s="71"/>
      <c r="R349" s="13"/>
    </row>
    <row r="350" spans="2:18" s="8" customFormat="1" ht="15.75">
      <c r="B350" s="70"/>
      <c r="C350" s="13"/>
      <c r="H350" s="13"/>
      <c r="I350" s="18"/>
      <c r="J350" s="18"/>
      <c r="L350" s="7"/>
      <c r="P350" s="71"/>
      <c r="R350" s="13"/>
    </row>
    <row r="351" spans="2:18" s="8" customFormat="1" ht="15.75">
      <c r="B351" s="70"/>
      <c r="C351" s="13"/>
      <c r="H351" s="13"/>
      <c r="I351" s="18"/>
      <c r="J351" s="18"/>
      <c r="L351" s="7"/>
      <c r="P351" s="71"/>
      <c r="R351" s="13"/>
    </row>
    <row r="352" spans="2:18" s="8" customFormat="1" ht="15.75">
      <c r="B352" s="70"/>
      <c r="C352" s="13"/>
      <c r="H352" s="13"/>
      <c r="I352" s="18"/>
      <c r="J352" s="18"/>
      <c r="L352" s="7"/>
      <c r="P352" s="71"/>
      <c r="R352" s="13"/>
    </row>
    <row r="353" spans="2:18" s="8" customFormat="1" ht="15.75">
      <c r="B353" s="70"/>
      <c r="C353" s="13"/>
      <c r="H353" s="13"/>
      <c r="I353" s="18"/>
      <c r="J353" s="18"/>
      <c r="L353" s="7"/>
      <c r="P353" s="71"/>
      <c r="R353" s="13"/>
    </row>
    <row r="354" spans="2:18" s="8" customFormat="1" ht="15.75">
      <c r="B354" s="70"/>
      <c r="C354" s="13"/>
      <c r="H354" s="13"/>
      <c r="I354" s="18"/>
      <c r="J354" s="18"/>
      <c r="L354" s="7"/>
      <c r="P354" s="71"/>
      <c r="R354" s="13"/>
    </row>
    <row r="355" spans="2:18" s="8" customFormat="1" ht="15.75">
      <c r="B355" s="70"/>
      <c r="C355" s="13"/>
      <c r="H355" s="13"/>
      <c r="I355" s="18"/>
      <c r="J355" s="18"/>
      <c r="L355" s="7"/>
      <c r="P355" s="71"/>
      <c r="R355" s="13"/>
    </row>
    <row r="356" spans="2:18" s="8" customFormat="1" ht="15.75">
      <c r="B356" s="70"/>
      <c r="C356" s="13"/>
      <c r="H356" s="13"/>
      <c r="I356" s="18"/>
      <c r="J356" s="18"/>
      <c r="L356" s="7"/>
      <c r="P356" s="71"/>
      <c r="R356" s="13"/>
    </row>
    <row r="357" spans="2:18" s="8" customFormat="1" ht="15.75">
      <c r="B357" s="70"/>
      <c r="C357" s="13"/>
      <c r="H357" s="13"/>
      <c r="I357" s="18"/>
      <c r="J357" s="18"/>
      <c r="L357" s="7"/>
      <c r="P357" s="71"/>
      <c r="R357" s="13"/>
    </row>
    <row r="358" spans="2:18" s="8" customFormat="1" ht="15.75">
      <c r="B358" s="70"/>
      <c r="C358" s="13"/>
      <c r="H358" s="13"/>
      <c r="I358" s="18"/>
      <c r="J358" s="18"/>
      <c r="L358" s="7"/>
      <c r="P358" s="71"/>
      <c r="R358" s="13"/>
    </row>
    <row r="359" spans="2:18" s="8" customFormat="1" ht="15.75">
      <c r="B359" s="70"/>
      <c r="C359" s="13"/>
      <c r="H359" s="13"/>
      <c r="I359" s="18"/>
      <c r="J359" s="18"/>
      <c r="L359" s="7"/>
      <c r="P359" s="71"/>
      <c r="R359" s="13"/>
    </row>
    <row r="360" spans="2:18" s="8" customFormat="1" ht="15.75">
      <c r="B360" s="70"/>
      <c r="C360" s="13"/>
      <c r="H360" s="13"/>
      <c r="I360" s="18"/>
      <c r="J360" s="18"/>
      <c r="L360" s="7"/>
      <c r="P360" s="71"/>
      <c r="R360" s="13"/>
    </row>
    <row r="361" spans="2:18" s="8" customFormat="1" ht="15.75">
      <c r="B361" s="70"/>
      <c r="C361" s="13"/>
      <c r="H361" s="13"/>
      <c r="I361" s="18"/>
      <c r="J361" s="18"/>
      <c r="L361" s="7"/>
      <c r="P361" s="71"/>
      <c r="R361" s="13"/>
    </row>
    <row r="362" spans="2:18" s="8" customFormat="1" ht="15.75">
      <c r="B362" s="70"/>
      <c r="C362" s="13"/>
      <c r="H362" s="13"/>
      <c r="I362" s="18"/>
      <c r="J362" s="18"/>
      <c r="L362" s="7"/>
      <c r="P362" s="71"/>
      <c r="R362" s="13"/>
    </row>
    <row r="363" spans="2:18" s="8" customFormat="1" ht="15.75">
      <c r="B363" s="70"/>
      <c r="C363" s="13"/>
      <c r="H363" s="13"/>
      <c r="I363" s="18"/>
      <c r="J363" s="18"/>
      <c r="L363" s="7"/>
      <c r="P363" s="71"/>
      <c r="R363" s="13"/>
    </row>
    <row r="364" spans="2:18" s="8" customFormat="1" ht="15.75">
      <c r="B364" s="70"/>
      <c r="C364" s="13"/>
      <c r="H364" s="13"/>
      <c r="I364" s="18"/>
      <c r="J364" s="18"/>
      <c r="L364" s="7"/>
      <c r="P364" s="71"/>
      <c r="R364" s="13"/>
    </row>
    <row r="365" spans="2:18" s="8" customFormat="1" ht="15.75">
      <c r="B365" s="70"/>
      <c r="C365" s="13"/>
      <c r="H365" s="13"/>
      <c r="I365" s="18"/>
      <c r="J365" s="18"/>
      <c r="L365" s="7"/>
      <c r="P365" s="71"/>
      <c r="R365" s="13"/>
    </row>
    <row r="366" spans="2:18" s="8" customFormat="1" ht="15.75">
      <c r="B366" s="70"/>
      <c r="C366" s="13"/>
      <c r="H366" s="13"/>
      <c r="I366" s="18"/>
      <c r="J366" s="18"/>
      <c r="L366" s="7"/>
      <c r="P366" s="71"/>
      <c r="R366" s="13"/>
    </row>
    <row r="367" spans="2:18" s="8" customFormat="1" ht="15.75">
      <c r="B367" s="70"/>
      <c r="C367" s="13"/>
      <c r="H367" s="13"/>
      <c r="I367" s="18"/>
      <c r="J367" s="18"/>
      <c r="L367" s="7"/>
      <c r="P367" s="71"/>
      <c r="R367" s="13"/>
    </row>
    <row r="368" spans="2:18" s="8" customFormat="1" ht="15.75">
      <c r="B368" s="70"/>
      <c r="C368" s="13"/>
      <c r="H368" s="13"/>
      <c r="I368" s="18"/>
      <c r="J368" s="18"/>
      <c r="L368" s="7"/>
      <c r="P368" s="71"/>
      <c r="R368" s="13"/>
    </row>
    <row r="369" spans="2:18" s="8" customFormat="1" ht="15.75">
      <c r="B369" s="70"/>
      <c r="C369" s="13"/>
      <c r="H369" s="13"/>
      <c r="I369" s="18"/>
      <c r="J369" s="18"/>
      <c r="L369" s="7"/>
      <c r="P369" s="71"/>
      <c r="R369" s="13"/>
    </row>
    <row r="370" spans="2:18" s="8" customFormat="1" ht="15.75">
      <c r="B370" s="70"/>
      <c r="C370" s="13"/>
      <c r="H370" s="13"/>
      <c r="I370" s="18"/>
      <c r="J370" s="18"/>
      <c r="L370" s="7"/>
      <c r="P370" s="71"/>
      <c r="R370" s="13"/>
    </row>
    <row r="371" spans="2:18" s="8" customFormat="1" ht="15.75">
      <c r="B371" s="70"/>
      <c r="C371" s="13"/>
      <c r="H371" s="13"/>
      <c r="I371" s="18"/>
      <c r="J371" s="18"/>
      <c r="L371" s="7"/>
      <c r="P371" s="71"/>
      <c r="R371" s="13"/>
    </row>
    <row r="372" spans="2:18" s="8" customFormat="1" ht="15.75">
      <c r="B372" s="70"/>
      <c r="C372" s="13"/>
      <c r="H372" s="13"/>
      <c r="I372" s="18"/>
      <c r="J372" s="18"/>
      <c r="L372" s="7"/>
      <c r="P372" s="71"/>
      <c r="R372" s="13"/>
    </row>
    <row r="373" spans="2:18" s="8" customFormat="1" ht="15.75">
      <c r="B373" s="70"/>
      <c r="C373" s="13"/>
      <c r="H373" s="13"/>
      <c r="I373" s="18"/>
      <c r="J373" s="18"/>
      <c r="L373" s="7"/>
      <c r="P373" s="71"/>
      <c r="R373" s="13"/>
    </row>
    <row r="374" spans="2:18" s="8" customFormat="1" ht="15.75">
      <c r="B374" s="70"/>
      <c r="C374" s="13"/>
      <c r="H374" s="13"/>
      <c r="I374" s="18"/>
      <c r="J374" s="18"/>
      <c r="L374" s="7"/>
      <c r="P374" s="71"/>
      <c r="R374" s="13"/>
    </row>
    <row r="375" spans="2:18" s="8" customFormat="1" ht="15.75">
      <c r="B375" s="70"/>
      <c r="C375" s="13"/>
      <c r="H375" s="13"/>
      <c r="I375" s="18"/>
      <c r="J375" s="18"/>
      <c r="L375" s="7"/>
      <c r="P375" s="71"/>
      <c r="R375" s="13"/>
    </row>
    <row r="376" spans="2:18" s="8" customFormat="1" ht="15.75">
      <c r="B376" s="70"/>
      <c r="C376" s="13"/>
      <c r="H376" s="13"/>
      <c r="I376" s="18"/>
      <c r="J376" s="18"/>
      <c r="L376" s="7"/>
      <c r="P376" s="71"/>
      <c r="R376" s="13"/>
    </row>
    <row r="377" spans="2:18" s="8" customFormat="1" ht="15.75">
      <c r="B377" s="70"/>
      <c r="C377" s="13"/>
      <c r="H377" s="13"/>
      <c r="I377" s="18"/>
      <c r="J377" s="18"/>
      <c r="L377" s="7"/>
      <c r="P377" s="71"/>
      <c r="R377" s="13"/>
    </row>
    <row r="378" spans="2:18" s="8" customFormat="1" ht="15.75">
      <c r="B378" s="70"/>
      <c r="C378" s="13"/>
      <c r="H378" s="13"/>
      <c r="I378" s="18"/>
      <c r="J378" s="18"/>
      <c r="L378" s="7"/>
      <c r="P378" s="71"/>
      <c r="R378" s="13"/>
    </row>
    <row r="379" spans="2:18" s="8" customFormat="1" ht="15.75">
      <c r="B379" s="70"/>
      <c r="C379" s="13"/>
      <c r="H379" s="13"/>
      <c r="I379" s="18"/>
      <c r="J379" s="18"/>
      <c r="L379" s="7"/>
      <c r="P379" s="71"/>
      <c r="R379" s="13"/>
    </row>
    <row r="380" spans="2:18" s="8" customFormat="1" ht="15.75">
      <c r="B380" s="70"/>
      <c r="C380" s="13"/>
      <c r="H380" s="13"/>
      <c r="I380" s="18"/>
      <c r="J380" s="18"/>
      <c r="L380" s="7"/>
      <c r="P380" s="71"/>
      <c r="R380" s="13"/>
    </row>
    <row r="381" spans="2:18" s="8" customFormat="1" ht="15.75">
      <c r="B381" s="70"/>
      <c r="C381" s="13"/>
      <c r="H381" s="13"/>
      <c r="I381" s="18"/>
      <c r="J381" s="18"/>
      <c r="L381" s="7"/>
      <c r="P381" s="71"/>
      <c r="R381" s="13"/>
    </row>
    <row r="382" spans="2:18" s="8" customFormat="1" ht="15.75">
      <c r="B382" s="70"/>
      <c r="C382" s="13"/>
      <c r="H382" s="13"/>
      <c r="I382" s="18"/>
      <c r="J382" s="18"/>
      <c r="L382" s="7"/>
      <c r="P382" s="71"/>
      <c r="R382" s="13"/>
    </row>
    <row r="383" spans="2:18" s="8" customFormat="1" ht="15.75">
      <c r="B383" s="70"/>
      <c r="C383" s="13"/>
      <c r="H383" s="13"/>
      <c r="I383" s="18"/>
      <c r="J383" s="18"/>
      <c r="L383" s="7"/>
      <c r="P383" s="71"/>
      <c r="R383" s="13"/>
    </row>
    <row r="384" spans="2:18" s="8" customFormat="1" ht="15.75">
      <c r="B384" s="70"/>
      <c r="C384" s="13"/>
      <c r="H384" s="13"/>
      <c r="I384" s="18"/>
      <c r="J384" s="18"/>
      <c r="L384" s="7"/>
      <c r="P384" s="71"/>
      <c r="R384" s="13"/>
    </row>
    <row r="385" spans="2:18" s="8" customFormat="1" ht="15.75">
      <c r="B385" s="70"/>
      <c r="C385" s="13"/>
      <c r="H385" s="13"/>
      <c r="I385" s="18"/>
      <c r="J385" s="18"/>
      <c r="L385" s="7"/>
      <c r="P385" s="71"/>
      <c r="R385" s="13"/>
    </row>
    <row r="386" spans="2:18" s="8" customFormat="1" ht="15.75">
      <c r="B386" s="70"/>
      <c r="C386" s="13"/>
      <c r="H386" s="13"/>
      <c r="I386" s="18"/>
      <c r="J386" s="18"/>
      <c r="L386" s="7"/>
      <c r="P386" s="71"/>
      <c r="R386" s="13"/>
    </row>
    <row r="387" spans="2:18" s="8" customFormat="1" ht="15.75">
      <c r="B387" s="70"/>
      <c r="C387" s="13"/>
      <c r="H387" s="13"/>
      <c r="I387" s="18"/>
      <c r="J387" s="18"/>
      <c r="L387" s="7"/>
      <c r="P387" s="71"/>
      <c r="R387" s="13"/>
    </row>
    <row r="388" spans="2:18" s="8" customFormat="1" ht="15.75">
      <c r="B388" s="70"/>
      <c r="C388" s="13"/>
      <c r="H388" s="13"/>
      <c r="I388" s="18"/>
      <c r="J388" s="18"/>
      <c r="L388" s="7"/>
      <c r="P388" s="71"/>
      <c r="R388" s="13"/>
    </row>
    <row r="389" spans="2:18" s="8" customFormat="1" ht="15.75">
      <c r="B389" s="70"/>
      <c r="C389" s="13"/>
      <c r="H389" s="13"/>
      <c r="I389" s="18"/>
      <c r="J389" s="18"/>
      <c r="L389" s="7"/>
      <c r="P389" s="71"/>
      <c r="R389" s="13"/>
    </row>
    <row r="390" spans="2:18" s="8" customFormat="1" ht="15.75">
      <c r="B390" s="70"/>
      <c r="C390" s="13"/>
      <c r="H390" s="13"/>
      <c r="I390" s="18"/>
      <c r="J390" s="18"/>
      <c r="L390" s="7"/>
      <c r="P390" s="71"/>
      <c r="R390" s="13"/>
    </row>
    <row r="391" spans="2:18" s="8" customFormat="1" ht="15.75">
      <c r="B391" s="70"/>
      <c r="C391" s="13"/>
      <c r="H391" s="13"/>
      <c r="I391" s="18"/>
      <c r="J391" s="18"/>
      <c r="L391" s="7"/>
      <c r="P391" s="71"/>
      <c r="R391" s="13"/>
    </row>
    <row r="392" spans="2:18" s="8" customFormat="1" ht="15.75">
      <c r="B392" s="70"/>
      <c r="C392" s="13"/>
      <c r="H392" s="13"/>
      <c r="I392" s="18"/>
      <c r="J392" s="18"/>
      <c r="L392" s="7"/>
      <c r="P392" s="71"/>
      <c r="R392" s="13"/>
    </row>
    <row r="393" spans="2:18" s="8" customFormat="1" ht="15.75">
      <c r="B393" s="70"/>
      <c r="C393" s="13"/>
      <c r="H393" s="13"/>
      <c r="I393" s="18"/>
      <c r="J393" s="18"/>
      <c r="L393" s="7"/>
      <c r="P393" s="71"/>
      <c r="R393" s="13"/>
    </row>
    <row r="394" spans="2:18" s="8" customFormat="1" ht="15.75">
      <c r="B394" s="70"/>
      <c r="C394" s="13"/>
      <c r="H394" s="13"/>
      <c r="I394" s="18"/>
      <c r="J394" s="18"/>
      <c r="L394" s="7"/>
      <c r="P394" s="71"/>
      <c r="R394" s="13"/>
    </row>
    <row r="395" spans="2:18" s="8" customFormat="1" ht="15.75">
      <c r="B395" s="70"/>
      <c r="C395" s="13"/>
      <c r="H395" s="13"/>
      <c r="I395" s="18"/>
      <c r="J395" s="18"/>
      <c r="L395" s="7"/>
      <c r="P395" s="71"/>
      <c r="R395" s="13"/>
    </row>
    <row r="396" spans="2:18" s="8" customFormat="1" ht="15.75">
      <c r="B396" s="70"/>
      <c r="C396" s="13"/>
      <c r="H396" s="13"/>
      <c r="I396" s="18"/>
      <c r="J396" s="18"/>
      <c r="L396" s="7"/>
      <c r="P396" s="71"/>
      <c r="R396" s="13"/>
    </row>
    <row r="397" spans="2:18" s="8" customFormat="1" ht="15.75">
      <c r="B397" s="70"/>
      <c r="C397" s="13"/>
      <c r="H397" s="13"/>
      <c r="I397" s="18"/>
      <c r="J397" s="18"/>
      <c r="L397" s="7"/>
      <c r="P397" s="71"/>
      <c r="R397" s="13"/>
    </row>
    <row r="398" spans="2:18" s="8" customFormat="1" ht="15.75">
      <c r="B398" s="70"/>
      <c r="C398" s="13"/>
      <c r="H398" s="13"/>
      <c r="I398" s="18"/>
      <c r="J398" s="18"/>
      <c r="L398" s="7"/>
      <c r="P398" s="71"/>
      <c r="R398" s="13"/>
    </row>
    <row r="399" spans="2:18" s="8" customFormat="1" ht="15.75">
      <c r="B399" s="70"/>
      <c r="C399" s="13"/>
      <c r="H399" s="13"/>
      <c r="I399" s="18"/>
      <c r="J399" s="18"/>
      <c r="L399" s="7"/>
      <c r="P399" s="71"/>
      <c r="R399" s="13"/>
    </row>
    <row r="400" spans="2:18" s="8" customFormat="1" ht="15.75">
      <c r="B400" s="70"/>
      <c r="C400" s="13"/>
      <c r="H400" s="13"/>
      <c r="I400" s="18"/>
      <c r="J400" s="18"/>
      <c r="L400" s="7"/>
      <c r="P400" s="71"/>
      <c r="R400" s="13"/>
    </row>
    <row r="401" spans="2:18" s="8" customFormat="1" ht="15.75">
      <c r="B401" s="70"/>
      <c r="C401" s="13"/>
      <c r="H401" s="13"/>
      <c r="I401" s="18"/>
      <c r="J401" s="18"/>
      <c r="L401" s="7"/>
      <c r="P401" s="71"/>
      <c r="R401" s="13"/>
    </row>
    <row r="402" spans="2:18" s="8" customFormat="1" ht="15.75">
      <c r="B402" s="70"/>
      <c r="C402" s="13"/>
      <c r="H402" s="13"/>
      <c r="I402" s="18"/>
      <c r="J402" s="18"/>
      <c r="L402" s="7"/>
      <c r="P402" s="71"/>
      <c r="R402" s="13"/>
    </row>
    <row r="403" spans="2:18" s="8" customFormat="1" ht="15.75">
      <c r="B403" s="70"/>
      <c r="C403" s="13"/>
      <c r="H403" s="13"/>
      <c r="I403" s="18"/>
      <c r="J403" s="18"/>
      <c r="L403" s="7"/>
      <c r="P403" s="71"/>
      <c r="R403" s="13"/>
    </row>
    <row r="404" spans="2:18" s="8" customFormat="1" ht="15.75">
      <c r="B404" s="70"/>
      <c r="C404" s="13"/>
      <c r="H404" s="13"/>
      <c r="I404" s="18"/>
      <c r="J404" s="18"/>
      <c r="L404" s="7"/>
      <c r="P404" s="71"/>
      <c r="R404" s="13"/>
    </row>
    <row r="405" spans="2:18" s="8" customFormat="1" ht="15.75">
      <c r="B405" s="70"/>
      <c r="C405" s="13"/>
      <c r="H405" s="13"/>
      <c r="I405" s="18"/>
      <c r="J405" s="18"/>
      <c r="L405" s="7"/>
      <c r="P405" s="71"/>
      <c r="R405" s="13"/>
    </row>
    <row r="406" spans="2:18" s="8" customFormat="1" ht="15.75">
      <c r="B406" s="70"/>
      <c r="C406" s="13"/>
      <c r="H406" s="13"/>
      <c r="I406" s="18"/>
      <c r="J406" s="18"/>
      <c r="L406" s="7"/>
      <c r="P406" s="71"/>
      <c r="R406" s="13"/>
    </row>
    <row r="407" spans="2:18" s="8" customFormat="1" ht="15.75">
      <c r="B407" s="70"/>
      <c r="C407" s="13"/>
      <c r="H407" s="13"/>
      <c r="I407" s="18"/>
      <c r="J407" s="18"/>
      <c r="L407" s="7"/>
      <c r="P407" s="71"/>
      <c r="R407" s="13"/>
    </row>
    <row r="408" spans="2:18" s="8" customFormat="1" ht="15.75">
      <c r="B408" s="70"/>
      <c r="C408" s="13"/>
      <c r="H408" s="13"/>
      <c r="I408" s="18"/>
      <c r="J408" s="18"/>
      <c r="L408" s="7"/>
      <c r="P408" s="71"/>
      <c r="R408" s="13"/>
    </row>
    <row r="409" spans="2:18" s="8" customFormat="1" ht="15.75">
      <c r="B409" s="70"/>
      <c r="C409" s="13"/>
      <c r="H409" s="13"/>
      <c r="I409" s="18"/>
      <c r="J409" s="18"/>
      <c r="L409" s="7"/>
      <c r="P409" s="71"/>
      <c r="R409" s="13"/>
    </row>
    <row r="410" spans="2:18" s="8" customFormat="1" ht="15.75">
      <c r="B410" s="70"/>
      <c r="C410" s="13"/>
      <c r="H410" s="13"/>
      <c r="I410" s="18"/>
      <c r="J410" s="18"/>
      <c r="L410" s="7"/>
      <c r="P410" s="71"/>
      <c r="R410" s="13"/>
    </row>
    <row r="411" spans="2:18" s="8" customFormat="1" ht="15.75">
      <c r="B411" s="70"/>
      <c r="C411" s="13"/>
      <c r="H411" s="13"/>
      <c r="I411" s="18"/>
      <c r="J411" s="18"/>
      <c r="L411" s="7"/>
      <c r="P411" s="71"/>
      <c r="R411" s="13"/>
    </row>
    <row r="412" spans="2:18" s="8" customFormat="1" ht="15.75">
      <c r="B412" s="70"/>
      <c r="C412" s="13"/>
      <c r="H412" s="13"/>
      <c r="I412" s="18"/>
      <c r="J412" s="18"/>
      <c r="L412" s="7"/>
      <c r="P412" s="71"/>
      <c r="R412" s="13"/>
    </row>
    <row r="413" spans="2:18" s="8" customFormat="1" ht="15.75">
      <c r="B413" s="70"/>
      <c r="C413" s="13"/>
      <c r="H413" s="13"/>
      <c r="I413" s="18"/>
      <c r="J413" s="18"/>
      <c r="L413" s="7"/>
      <c r="P413" s="71"/>
      <c r="R413" s="13"/>
    </row>
    <row r="414" spans="2:18" s="8" customFormat="1" ht="15.75">
      <c r="B414" s="70"/>
      <c r="C414" s="13"/>
      <c r="H414" s="13"/>
      <c r="I414" s="18"/>
      <c r="J414" s="18"/>
      <c r="L414" s="7"/>
      <c r="P414" s="71"/>
      <c r="R414" s="13"/>
    </row>
    <row r="415" spans="2:18" s="8" customFormat="1" ht="15.75">
      <c r="B415" s="70"/>
      <c r="C415" s="13"/>
      <c r="H415" s="13"/>
      <c r="I415" s="18"/>
      <c r="J415" s="18"/>
      <c r="L415" s="7"/>
      <c r="P415" s="71"/>
      <c r="R415" s="13"/>
    </row>
    <row r="416" spans="2:18" s="8" customFormat="1" ht="15.75">
      <c r="B416" s="70"/>
      <c r="C416" s="13"/>
      <c r="H416" s="13"/>
      <c r="I416" s="18"/>
      <c r="J416" s="18"/>
      <c r="L416" s="7"/>
      <c r="P416" s="71"/>
      <c r="R416" s="13"/>
    </row>
    <row r="417" spans="2:18" s="8" customFormat="1" ht="15.75">
      <c r="B417" s="70"/>
      <c r="C417" s="13"/>
      <c r="H417" s="13"/>
      <c r="I417" s="18"/>
      <c r="J417" s="18"/>
      <c r="L417" s="7"/>
      <c r="P417" s="71"/>
      <c r="R417" s="13"/>
    </row>
    <row r="418" spans="2:18" s="8" customFormat="1" ht="15.75">
      <c r="B418" s="70"/>
      <c r="C418" s="13"/>
      <c r="H418" s="13"/>
      <c r="I418" s="18"/>
      <c r="J418" s="18"/>
      <c r="L418" s="7"/>
      <c r="P418" s="71"/>
      <c r="R418" s="13"/>
    </row>
    <row r="419" spans="2:18" s="8" customFormat="1" ht="15.75">
      <c r="B419" s="70"/>
      <c r="C419" s="13"/>
      <c r="H419" s="13"/>
      <c r="I419" s="18"/>
      <c r="J419" s="18"/>
      <c r="L419" s="7"/>
      <c r="P419" s="71"/>
      <c r="R419" s="13"/>
    </row>
    <row r="420" spans="2:18" s="8" customFormat="1" ht="15.75">
      <c r="B420" s="70"/>
      <c r="C420" s="13"/>
      <c r="H420" s="13"/>
      <c r="I420" s="18"/>
      <c r="J420" s="18"/>
      <c r="L420" s="7"/>
      <c r="P420" s="71"/>
      <c r="R420" s="13"/>
    </row>
    <row r="421" spans="2:18" s="8" customFormat="1" ht="15.75">
      <c r="B421" s="70"/>
      <c r="C421" s="13"/>
      <c r="H421" s="13"/>
      <c r="I421" s="18"/>
      <c r="J421" s="18"/>
      <c r="L421" s="7"/>
      <c r="P421" s="71"/>
      <c r="R421" s="13"/>
    </row>
    <row r="422" spans="2:18" s="8" customFormat="1" ht="15.75">
      <c r="B422" s="70"/>
      <c r="C422" s="13"/>
      <c r="H422" s="13"/>
      <c r="I422" s="18"/>
      <c r="J422" s="18"/>
      <c r="L422" s="7"/>
      <c r="P422" s="71"/>
      <c r="R422" s="13"/>
    </row>
    <row r="423" spans="2:18" s="8" customFormat="1" ht="15.75">
      <c r="B423" s="70"/>
      <c r="C423" s="13"/>
      <c r="H423" s="13"/>
      <c r="I423" s="18"/>
      <c r="J423" s="18"/>
      <c r="L423" s="7"/>
      <c r="P423" s="71"/>
      <c r="R423" s="13"/>
    </row>
    <row r="424" spans="2:18" s="8" customFormat="1" ht="15.75">
      <c r="B424" s="70"/>
      <c r="C424" s="13"/>
      <c r="H424" s="13"/>
      <c r="I424" s="18"/>
      <c r="J424" s="18"/>
      <c r="L424" s="7"/>
      <c r="P424" s="71"/>
      <c r="R424" s="13"/>
    </row>
    <row r="425" spans="2:18" s="8" customFormat="1" ht="15.75">
      <c r="B425" s="70"/>
      <c r="C425" s="13"/>
      <c r="H425" s="13"/>
      <c r="I425" s="18"/>
      <c r="J425" s="18"/>
      <c r="L425" s="7"/>
      <c r="P425" s="71"/>
      <c r="R425" s="13"/>
    </row>
    <row r="426" spans="2:18" s="8" customFormat="1" ht="15.75">
      <c r="B426" s="70"/>
      <c r="C426" s="13"/>
      <c r="H426" s="13"/>
      <c r="I426" s="18"/>
      <c r="J426" s="18"/>
      <c r="L426" s="7"/>
      <c r="P426" s="71"/>
      <c r="R426" s="13"/>
    </row>
    <row r="427" spans="2:18" s="8" customFormat="1" ht="15.75">
      <c r="B427" s="70"/>
      <c r="C427" s="13"/>
      <c r="H427" s="13"/>
      <c r="I427" s="18"/>
      <c r="J427" s="18"/>
      <c r="L427" s="7"/>
      <c r="P427" s="71"/>
      <c r="R427" s="13"/>
    </row>
    <row r="428" spans="2:18" s="8" customFormat="1" ht="15.75">
      <c r="B428" s="70"/>
      <c r="C428" s="13"/>
      <c r="H428" s="13"/>
      <c r="I428" s="18"/>
      <c r="J428" s="18"/>
      <c r="L428" s="7"/>
      <c r="P428" s="71"/>
      <c r="R428" s="13"/>
    </row>
    <row r="429" spans="2:18" s="8" customFormat="1" ht="15.75">
      <c r="B429" s="70"/>
      <c r="C429" s="13"/>
      <c r="H429" s="13"/>
      <c r="I429" s="18"/>
      <c r="J429" s="18"/>
      <c r="L429" s="7"/>
      <c r="P429" s="71"/>
      <c r="R429" s="13"/>
    </row>
    <row r="430" spans="2:18" s="8" customFormat="1" ht="15.75">
      <c r="B430" s="70"/>
      <c r="C430" s="13"/>
      <c r="H430" s="13"/>
      <c r="I430" s="18"/>
      <c r="J430" s="18"/>
      <c r="L430" s="7"/>
      <c r="P430" s="71"/>
      <c r="R430" s="13"/>
    </row>
    <row r="431" spans="2:18" s="8" customFormat="1" ht="15.75">
      <c r="B431" s="70"/>
      <c r="C431" s="13"/>
      <c r="H431" s="13"/>
      <c r="I431" s="18"/>
      <c r="J431" s="18"/>
      <c r="L431" s="7"/>
      <c r="P431" s="71"/>
      <c r="R431" s="13"/>
    </row>
    <row r="432" spans="2:18" s="8" customFormat="1" ht="15.75">
      <c r="B432" s="70"/>
      <c r="C432" s="13"/>
      <c r="H432" s="13"/>
      <c r="I432" s="18"/>
      <c r="J432" s="18"/>
      <c r="L432" s="7"/>
      <c r="P432" s="71"/>
      <c r="R432" s="13"/>
    </row>
    <row r="433" spans="2:18" s="8" customFormat="1" ht="15.75">
      <c r="B433" s="70"/>
      <c r="C433" s="13"/>
      <c r="H433" s="13"/>
      <c r="I433" s="18"/>
      <c r="J433" s="18"/>
      <c r="L433" s="7"/>
      <c r="P433" s="71"/>
      <c r="R433" s="13"/>
    </row>
    <row r="434" spans="2:18" s="8" customFormat="1" ht="15.75">
      <c r="B434" s="70"/>
      <c r="C434" s="13"/>
      <c r="H434" s="13"/>
      <c r="I434" s="18"/>
      <c r="J434" s="18"/>
      <c r="L434" s="7"/>
      <c r="P434" s="71"/>
      <c r="R434" s="13"/>
    </row>
    <row r="435" spans="2:18" s="8" customFormat="1" ht="15.75">
      <c r="B435" s="70"/>
      <c r="C435" s="13"/>
      <c r="H435" s="13"/>
      <c r="I435" s="18"/>
      <c r="J435" s="18"/>
      <c r="L435" s="7"/>
      <c r="P435" s="71"/>
      <c r="R435" s="13"/>
    </row>
    <row r="436" spans="2:18" s="8" customFormat="1" ht="15.75">
      <c r="B436" s="70"/>
      <c r="C436" s="13"/>
      <c r="H436" s="13"/>
      <c r="I436" s="18"/>
      <c r="J436" s="18"/>
      <c r="L436" s="7"/>
      <c r="P436" s="71"/>
      <c r="R436" s="13"/>
    </row>
    <row r="437" spans="2:18" s="8" customFormat="1" ht="15.75">
      <c r="B437" s="70"/>
      <c r="C437" s="13"/>
      <c r="H437" s="13"/>
      <c r="I437" s="18"/>
      <c r="J437" s="18"/>
      <c r="L437" s="7"/>
      <c r="P437" s="71"/>
      <c r="R437" s="13"/>
    </row>
    <row r="438" spans="2:18" s="8" customFormat="1" ht="15.75">
      <c r="B438" s="70"/>
      <c r="C438" s="13"/>
      <c r="H438" s="13"/>
      <c r="I438" s="18"/>
      <c r="J438" s="18"/>
      <c r="L438" s="7"/>
      <c r="P438" s="71"/>
      <c r="R438" s="13"/>
    </row>
    <row r="439" spans="2:18" s="8" customFormat="1" ht="15.75">
      <c r="B439" s="70"/>
      <c r="C439" s="13"/>
      <c r="H439" s="13"/>
      <c r="I439" s="18"/>
      <c r="J439" s="18"/>
      <c r="L439" s="7"/>
      <c r="P439" s="71"/>
      <c r="R439" s="13"/>
    </row>
    <row r="440" spans="2:18" s="8" customFormat="1" ht="15.75">
      <c r="B440" s="70"/>
      <c r="C440" s="13"/>
      <c r="H440" s="13"/>
      <c r="I440" s="18"/>
      <c r="J440" s="18"/>
      <c r="L440" s="7"/>
      <c r="P440" s="71"/>
      <c r="R440" s="13"/>
    </row>
    <row r="441" spans="2:18" s="8" customFormat="1" ht="15.75">
      <c r="B441" s="70"/>
      <c r="C441" s="13"/>
      <c r="H441" s="13"/>
      <c r="I441" s="18"/>
      <c r="J441" s="18"/>
      <c r="L441" s="7"/>
      <c r="P441" s="71"/>
      <c r="R441" s="13"/>
    </row>
    <row r="442" spans="2:18" s="8" customFormat="1" ht="15.75">
      <c r="B442" s="70"/>
      <c r="C442" s="13"/>
      <c r="H442" s="13"/>
      <c r="I442" s="18"/>
      <c r="J442" s="18"/>
      <c r="L442" s="7"/>
      <c r="P442" s="71"/>
      <c r="R442" s="13"/>
    </row>
    <row r="443" spans="2:18" s="8" customFormat="1" ht="15.75">
      <c r="B443" s="70"/>
      <c r="C443" s="13"/>
      <c r="H443" s="13"/>
      <c r="I443" s="18"/>
      <c r="J443" s="18"/>
      <c r="L443" s="7"/>
      <c r="P443" s="71"/>
      <c r="R443" s="13"/>
    </row>
    <row r="444" spans="2:18" s="8" customFormat="1" ht="15.75">
      <c r="B444" s="70"/>
      <c r="C444" s="13"/>
      <c r="H444" s="13"/>
      <c r="I444" s="18"/>
      <c r="J444" s="18"/>
      <c r="L444" s="7"/>
      <c r="P444" s="71"/>
      <c r="R444" s="13"/>
    </row>
    <row r="445" spans="2:18" s="8" customFormat="1" ht="15.75">
      <c r="B445" s="70"/>
      <c r="C445" s="13"/>
      <c r="H445" s="13"/>
      <c r="I445" s="18"/>
      <c r="J445" s="18"/>
      <c r="L445" s="7"/>
      <c r="P445" s="71"/>
      <c r="R445" s="13"/>
    </row>
    <row r="446" spans="2:18" s="8" customFormat="1" ht="15.75">
      <c r="B446" s="70"/>
      <c r="C446" s="13"/>
      <c r="H446" s="13"/>
      <c r="I446" s="18"/>
      <c r="J446" s="18"/>
      <c r="L446" s="7"/>
      <c r="P446" s="71"/>
      <c r="R446" s="13"/>
    </row>
    <row r="447" spans="2:18" s="8" customFormat="1" ht="15.75">
      <c r="B447" s="70"/>
      <c r="C447" s="13"/>
      <c r="H447" s="13"/>
      <c r="I447" s="18"/>
      <c r="J447" s="18"/>
      <c r="L447" s="7"/>
      <c r="P447" s="71"/>
      <c r="R447" s="13"/>
    </row>
    <row r="448" spans="2:18" s="8" customFormat="1" ht="15.75">
      <c r="B448" s="70"/>
      <c r="C448" s="13"/>
      <c r="H448" s="13"/>
      <c r="I448" s="18"/>
      <c r="J448" s="18"/>
      <c r="L448" s="7"/>
      <c r="P448" s="71"/>
      <c r="R448" s="13"/>
    </row>
    <row r="449" spans="2:18" s="8" customFormat="1" ht="15.75">
      <c r="B449" s="70"/>
      <c r="C449" s="13"/>
      <c r="H449" s="13"/>
      <c r="I449" s="18"/>
      <c r="J449" s="18"/>
      <c r="L449" s="7"/>
      <c r="P449" s="71"/>
      <c r="R449" s="13"/>
    </row>
    <row r="450" spans="2:18" s="8" customFormat="1" ht="15.75">
      <c r="B450" s="70"/>
      <c r="C450" s="13"/>
      <c r="H450" s="13"/>
      <c r="I450" s="18"/>
      <c r="J450" s="18"/>
      <c r="L450" s="7"/>
      <c r="P450" s="71"/>
      <c r="R450" s="13"/>
    </row>
    <row r="451" spans="2:18" s="8" customFormat="1" ht="15.75">
      <c r="B451" s="70"/>
      <c r="C451" s="13"/>
      <c r="H451" s="13"/>
      <c r="I451" s="18"/>
      <c r="J451" s="18"/>
      <c r="L451" s="7"/>
      <c r="P451" s="71"/>
      <c r="R451" s="13"/>
    </row>
    <row r="452" spans="2:18" s="8" customFormat="1" ht="15.75">
      <c r="B452" s="70"/>
      <c r="C452" s="13"/>
      <c r="H452" s="13"/>
      <c r="I452" s="18"/>
      <c r="J452" s="18"/>
      <c r="L452" s="7"/>
      <c r="P452" s="71"/>
      <c r="R452" s="13"/>
    </row>
    <row r="453" spans="2:18" s="8" customFormat="1" ht="15.75">
      <c r="B453" s="70"/>
      <c r="C453" s="13"/>
      <c r="H453" s="13"/>
      <c r="I453" s="18"/>
      <c r="J453" s="18"/>
      <c r="L453" s="7"/>
      <c r="P453" s="71"/>
      <c r="R453" s="13"/>
    </row>
    <row r="454" spans="2:18" s="8" customFormat="1" ht="15.75">
      <c r="B454" s="70"/>
      <c r="C454" s="13"/>
      <c r="H454" s="13"/>
      <c r="I454" s="18"/>
      <c r="J454" s="18"/>
      <c r="L454" s="7"/>
      <c r="P454" s="71"/>
      <c r="R454" s="13"/>
    </row>
    <row r="455" spans="2:18" s="8" customFormat="1" ht="15.75">
      <c r="B455" s="70"/>
      <c r="C455" s="13"/>
      <c r="H455" s="13"/>
      <c r="I455" s="18"/>
      <c r="J455" s="18"/>
      <c r="L455" s="7"/>
      <c r="P455" s="71"/>
      <c r="R455" s="13"/>
    </row>
    <row r="456" spans="2:18" s="8" customFormat="1" ht="15.75">
      <c r="B456" s="70"/>
      <c r="C456" s="13"/>
      <c r="H456" s="13"/>
      <c r="I456" s="18"/>
      <c r="J456" s="18"/>
      <c r="L456" s="7"/>
      <c r="P456" s="71"/>
      <c r="R456" s="13"/>
    </row>
    <row r="457" spans="2:18" s="8" customFormat="1" ht="15.75">
      <c r="B457" s="70"/>
      <c r="C457" s="13"/>
      <c r="H457" s="13"/>
      <c r="I457" s="18"/>
      <c r="J457" s="18"/>
      <c r="L457" s="7"/>
      <c r="P457" s="71"/>
      <c r="R457" s="13"/>
    </row>
    <row r="458" spans="2:18" s="8" customFormat="1" ht="15.75">
      <c r="B458" s="70"/>
      <c r="C458" s="13"/>
      <c r="H458" s="13"/>
      <c r="I458" s="18"/>
      <c r="J458" s="18"/>
      <c r="L458" s="7"/>
      <c r="P458" s="71"/>
      <c r="R458" s="13"/>
    </row>
    <row r="459" spans="2:18" s="8" customFormat="1" ht="15.75">
      <c r="B459" s="70"/>
      <c r="C459" s="13"/>
      <c r="H459" s="13"/>
      <c r="I459" s="18"/>
      <c r="J459" s="18"/>
      <c r="L459" s="7"/>
      <c r="P459" s="71"/>
      <c r="R459" s="13"/>
    </row>
    <row r="460" spans="2:18" s="8" customFormat="1" ht="15.75">
      <c r="B460" s="70"/>
      <c r="C460" s="13"/>
      <c r="H460" s="13"/>
      <c r="I460" s="18"/>
      <c r="J460" s="18"/>
      <c r="L460" s="7"/>
      <c r="P460" s="71"/>
      <c r="R460" s="13"/>
    </row>
    <row r="461" spans="2:18" s="8" customFormat="1" ht="15.75">
      <c r="B461" s="70"/>
      <c r="C461" s="13"/>
      <c r="H461" s="13"/>
      <c r="I461" s="18"/>
      <c r="J461" s="18"/>
      <c r="L461" s="7"/>
      <c r="P461" s="71"/>
      <c r="R461" s="13"/>
    </row>
    <row r="462" spans="2:18" s="8" customFormat="1" ht="15.75">
      <c r="B462" s="70"/>
      <c r="C462" s="13"/>
      <c r="H462" s="13"/>
      <c r="I462" s="18"/>
      <c r="J462" s="18"/>
      <c r="L462" s="7"/>
      <c r="P462" s="71"/>
      <c r="R462" s="13"/>
    </row>
    <row r="463" spans="2:18" s="8" customFormat="1" ht="15.75">
      <c r="B463" s="70"/>
      <c r="C463" s="13"/>
      <c r="H463" s="13"/>
      <c r="I463" s="18"/>
      <c r="J463" s="18"/>
      <c r="L463" s="7"/>
      <c r="P463" s="71"/>
      <c r="R463" s="13"/>
    </row>
    <row r="464" spans="2:18" s="8" customFormat="1" ht="15.75">
      <c r="B464" s="70"/>
      <c r="C464" s="13"/>
      <c r="H464" s="13"/>
      <c r="I464" s="18"/>
      <c r="J464" s="18"/>
      <c r="L464" s="7"/>
      <c r="P464" s="71"/>
      <c r="R464" s="13"/>
    </row>
    <row r="465" spans="2:18" s="8" customFormat="1" ht="15.75">
      <c r="B465" s="70"/>
      <c r="C465" s="13"/>
      <c r="H465" s="13"/>
      <c r="I465" s="18"/>
      <c r="J465" s="18"/>
      <c r="L465" s="7"/>
      <c r="P465" s="71"/>
      <c r="R465" s="13"/>
    </row>
    <row r="466" spans="2:18" s="8" customFormat="1" ht="15.75">
      <c r="B466" s="70"/>
      <c r="C466" s="13"/>
      <c r="H466" s="13"/>
      <c r="I466" s="18"/>
      <c r="J466" s="18"/>
      <c r="L466" s="7"/>
      <c r="P466" s="71"/>
      <c r="R466" s="13"/>
    </row>
    <row r="467" spans="2:18" s="8" customFormat="1" ht="15.75">
      <c r="B467" s="70"/>
      <c r="C467" s="13"/>
      <c r="H467" s="13"/>
      <c r="I467" s="18"/>
      <c r="J467" s="18"/>
      <c r="L467" s="7"/>
      <c r="P467" s="71"/>
      <c r="R467" s="13"/>
    </row>
    <row r="468" spans="2:18" s="8" customFormat="1" ht="15.75">
      <c r="B468" s="70"/>
      <c r="C468" s="13"/>
      <c r="H468" s="13"/>
      <c r="I468" s="18"/>
      <c r="J468" s="18"/>
      <c r="L468" s="7"/>
      <c r="P468" s="71"/>
      <c r="R468" s="13"/>
    </row>
    <row r="469" spans="2:18" s="8" customFormat="1" ht="15.75">
      <c r="B469" s="70"/>
      <c r="C469" s="13"/>
      <c r="H469" s="13"/>
      <c r="I469" s="18"/>
      <c r="J469" s="18"/>
      <c r="L469" s="7"/>
      <c r="P469" s="71"/>
      <c r="R469" s="13"/>
    </row>
    <row r="470" spans="2:18" s="8" customFormat="1" ht="15.75">
      <c r="B470" s="70"/>
      <c r="C470" s="13"/>
      <c r="H470" s="13"/>
      <c r="I470" s="18"/>
      <c r="J470" s="18"/>
      <c r="L470" s="7"/>
      <c r="P470" s="71"/>
      <c r="R470" s="13"/>
    </row>
    <row r="471" spans="2:18" s="8" customFormat="1" ht="15.75">
      <c r="B471" s="70"/>
      <c r="C471" s="13"/>
      <c r="H471" s="13"/>
      <c r="I471" s="18"/>
      <c r="J471" s="18"/>
      <c r="L471" s="7"/>
      <c r="P471" s="71"/>
      <c r="R471" s="13"/>
    </row>
    <row r="472" spans="2:18" s="8" customFormat="1" ht="15.75">
      <c r="B472" s="70"/>
      <c r="C472" s="13"/>
      <c r="H472" s="13"/>
      <c r="I472" s="18"/>
      <c r="J472" s="18"/>
      <c r="L472" s="7"/>
      <c r="P472" s="71"/>
      <c r="R472" s="13"/>
    </row>
    <row r="473" spans="2:18" s="8" customFormat="1" ht="15.75">
      <c r="B473" s="70"/>
      <c r="C473" s="13"/>
      <c r="H473" s="13"/>
      <c r="I473" s="18"/>
      <c r="J473" s="18"/>
      <c r="L473" s="7"/>
      <c r="P473" s="71"/>
      <c r="R473" s="13"/>
    </row>
    <row r="474" spans="2:18" s="8" customFormat="1" ht="15.75">
      <c r="B474" s="70"/>
      <c r="C474" s="13"/>
      <c r="H474" s="13"/>
      <c r="I474" s="18"/>
      <c r="J474" s="18"/>
      <c r="L474" s="7"/>
      <c r="P474" s="71"/>
      <c r="R474" s="13"/>
    </row>
    <row r="475" spans="2:18" s="8" customFormat="1" ht="15.75">
      <c r="B475" s="70"/>
      <c r="C475" s="13"/>
      <c r="H475" s="13"/>
      <c r="I475" s="18"/>
      <c r="J475" s="18"/>
      <c r="L475" s="7"/>
      <c r="P475" s="71"/>
      <c r="R475" s="13"/>
    </row>
    <row r="476" spans="2:18" s="8" customFormat="1" ht="15.75">
      <c r="B476" s="70"/>
      <c r="C476" s="13"/>
      <c r="H476" s="13"/>
      <c r="I476" s="18"/>
      <c r="J476" s="18"/>
      <c r="L476" s="7"/>
      <c r="P476" s="71"/>
      <c r="R476" s="13"/>
    </row>
    <row r="477" spans="2:18" s="8" customFormat="1" ht="15.75">
      <c r="B477" s="70"/>
      <c r="C477" s="13"/>
      <c r="H477" s="13"/>
      <c r="I477" s="18"/>
      <c r="J477" s="18"/>
      <c r="L477" s="7"/>
      <c r="P477" s="71"/>
      <c r="R477" s="13"/>
    </row>
    <row r="478" spans="2:18" s="8" customFormat="1" ht="15.75">
      <c r="B478" s="70"/>
      <c r="C478" s="13"/>
      <c r="H478" s="13"/>
      <c r="I478" s="18"/>
      <c r="J478" s="18"/>
      <c r="L478" s="7"/>
      <c r="P478" s="71"/>
      <c r="R478" s="13"/>
    </row>
    <row r="479" spans="2:18" s="8" customFormat="1" ht="15.75">
      <c r="B479" s="70"/>
      <c r="C479" s="13"/>
      <c r="H479" s="13"/>
      <c r="I479" s="18"/>
      <c r="J479" s="18"/>
      <c r="L479" s="7"/>
      <c r="P479" s="71"/>
      <c r="R479" s="13"/>
    </row>
    <row r="480" spans="2:18" s="8" customFormat="1" ht="15.75">
      <c r="B480" s="70"/>
      <c r="C480" s="13"/>
      <c r="H480" s="13"/>
      <c r="I480" s="18"/>
      <c r="J480" s="18"/>
      <c r="L480" s="7"/>
      <c r="P480" s="71"/>
      <c r="R480" s="13"/>
    </row>
    <row r="481" spans="2:18" s="8" customFormat="1" ht="15.75">
      <c r="B481" s="70"/>
      <c r="C481" s="13"/>
      <c r="H481" s="13"/>
      <c r="I481" s="18"/>
      <c r="J481" s="18"/>
      <c r="L481" s="7"/>
      <c r="P481" s="71"/>
      <c r="R481" s="13"/>
    </row>
    <row r="482" spans="2:18" s="8" customFormat="1" ht="15.75">
      <c r="B482" s="70"/>
      <c r="C482" s="13"/>
      <c r="H482" s="13"/>
      <c r="I482" s="18"/>
      <c r="J482" s="18"/>
      <c r="L482" s="7"/>
      <c r="P482" s="71"/>
      <c r="R482" s="13"/>
    </row>
    <row r="483" spans="2:18" s="8" customFormat="1" ht="15.75">
      <c r="B483" s="70"/>
      <c r="C483" s="13"/>
      <c r="H483" s="13"/>
      <c r="I483" s="18"/>
      <c r="J483" s="18"/>
      <c r="L483" s="7"/>
      <c r="P483" s="71"/>
      <c r="R483" s="13"/>
    </row>
    <row r="484" spans="2:18" s="8" customFormat="1" ht="15.75">
      <c r="B484" s="70"/>
      <c r="C484" s="13"/>
      <c r="H484" s="13"/>
      <c r="I484" s="18"/>
      <c r="J484" s="18"/>
      <c r="L484" s="7"/>
      <c r="P484" s="71"/>
      <c r="R484" s="13"/>
    </row>
    <row r="485" spans="2:18" s="8" customFormat="1" ht="15.75">
      <c r="B485" s="70"/>
      <c r="C485" s="13"/>
      <c r="H485" s="13"/>
      <c r="I485" s="18"/>
      <c r="J485" s="18"/>
      <c r="L485" s="7"/>
      <c r="P485" s="71"/>
      <c r="R485" s="13"/>
    </row>
    <row r="486" spans="2:18" s="8" customFormat="1" ht="15.75">
      <c r="B486" s="70"/>
      <c r="C486" s="13"/>
      <c r="H486" s="13"/>
      <c r="I486" s="18"/>
      <c r="J486" s="18"/>
      <c r="L486" s="7"/>
      <c r="P486" s="71"/>
      <c r="R486" s="13"/>
    </row>
    <row r="487" spans="2:18" s="8" customFormat="1" ht="15.75">
      <c r="B487" s="70"/>
      <c r="C487" s="13"/>
      <c r="H487" s="13"/>
      <c r="I487" s="18"/>
      <c r="J487" s="18"/>
      <c r="L487" s="7"/>
      <c r="P487" s="71"/>
      <c r="R487" s="13"/>
    </row>
    <row r="488" spans="2:18" s="8" customFormat="1" ht="15.75">
      <c r="B488" s="70"/>
      <c r="C488" s="13"/>
      <c r="H488" s="13"/>
      <c r="I488" s="18"/>
      <c r="J488" s="18"/>
      <c r="L488" s="7"/>
      <c r="P488" s="71"/>
      <c r="R488" s="13"/>
    </row>
    <row r="489" spans="2:18" s="8" customFormat="1" ht="15.75">
      <c r="B489" s="70"/>
      <c r="C489" s="13"/>
      <c r="H489" s="13"/>
      <c r="I489" s="18"/>
      <c r="J489" s="18"/>
      <c r="L489" s="7"/>
      <c r="P489" s="71"/>
      <c r="R489" s="13"/>
    </row>
    <row r="490" spans="2:18" s="8" customFormat="1" ht="15.75">
      <c r="B490" s="70"/>
      <c r="C490" s="13"/>
      <c r="H490" s="13"/>
      <c r="I490" s="18"/>
      <c r="J490" s="18"/>
      <c r="L490" s="7"/>
      <c r="P490" s="71"/>
      <c r="R490" s="13"/>
    </row>
    <row r="491" spans="2:18" s="8" customFormat="1" ht="15.75">
      <c r="B491" s="70"/>
      <c r="C491" s="13"/>
      <c r="H491" s="13"/>
      <c r="I491" s="18"/>
      <c r="J491" s="18"/>
      <c r="L491" s="7"/>
      <c r="P491" s="71"/>
      <c r="R491" s="13"/>
    </row>
    <row r="492" spans="2:18" s="8" customFormat="1" ht="15.75">
      <c r="B492" s="70"/>
      <c r="C492" s="13"/>
      <c r="H492" s="13"/>
      <c r="I492" s="18"/>
      <c r="J492" s="18"/>
      <c r="L492" s="7"/>
      <c r="P492" s="71"/>
      <c r="R492" s="13"/>
    </row>
    <row r="493" spans="2:18" s="8" customFormat="1" ht="15.75">
      <c r="B493" s="70"/>
      <c r="C493" s="13"/>
      <c r="H493" s="13"/>
      <c r="I493" s="18"/>
      <c r="J493" s="18"/>
      <c r="L493" s="7"/>
      <c r="P493" s="71"/>
      <c r="R493" s="13"/>
    </row>
    <row r="494" spans="2:18" s="8" customFormat="1" ht="15.75">
      <c r="B494" s="70"/>
      <c r="C494" s="13"/>
      <c r="H494" s="13"/>
      <c r="I494" s="18"/>
      <c r="J494" s="18"/>
      <c r="L494" s="7"/>
      <c r="P494" s="71"/>
      <c r="R494" s="13"/>
    </row>
    <row r="495" spans="2:18" s="8" customFormat="1" ht="15.75">
      <c r="B495" s="70"/>
      <c r="C495" s="13"/>
      <c r="H495" s="13"/>
      <c r="I495" s="18"/>
      <c r="J495" s="18"/>
      <c r="L495" s="7"/>
      <c r="P495" s="71"/>
      <c r="R495" s="13"/>
    </row>
    <row r="496" spans="2:18" s="8" customFormat="1" ht="15.75">
      <c r="B496" s="70"/>
      <c r="C496" s="13"/>
      <c r="H496" s="13"/>
      <c r="I496" s="18"/>
      <c r="J496" s="18"/>
      <c r="L496" s="7"/>
      <c r="P496" s="71"/>
      <c r="R496" s="13"/>
    </row>
    <row r="497" spans="2:18" s="8" customFormat="1" ht="15.75">
      <c r="B497" s="70"/>
      <c r="C497" s="13"/>
      <c r="H497" s="13"/>
      <c r="I497" s="18"/>
      <c r="J497" s="18"/>
      <c r="L497" s="7"/>
      <c r="P497" s="71"/>
      <c r="R497" s="13"/>
    </row>
    <row r="498" spans="2:18" s="8" customFormat="1" ht="15.75">
      <c r="B498" s="70"/>
      <c r="C498" s="13"/>
      <c r="H498" s="13"/>
      <c r="I498" s="18"/>
      <c r="J498" s="18"/>
      <c r="L498" s="7"/>
      <c r="P498" s="71"/>
      <c r="R498" s="13"/>
    </row>
    <row r="499" spans="2:18" s="8" customFormat="1" ht="15.75">
      <c r="B499" s="70"/>
      <c r="C499" s="13"/>
      <c r="H499" s="13"/>
      <c r="I499" s="18"/>
      <c r="J499" s="18"/>
      <c r="L499" s="7"/>
      <c r="P499" s="71"/>
      <c r="R499" s="13"/>
    </row>
    <row r="500" spans="2:18" s="8" customFormat="1" ht="15.75">
      <c r="B500" s="70"/>
      <c r="C500" s="13"/>
      <c r="H500" s="13"/>
      <c r="I500" s="18"/>
      <c r="J500" s="18"/>
      <c r="L500" s="7"/>
      <c r="P500" s="71"/>
      <c r="R500" s="13"/>
    </row>
    <row r="501" spans="2:18" s="8" customFormat="1" ht="15.75">
      <c r="B501" s="70"/>
      <c r="C501" s="13"/>
      <c r="H501" s="13"/>
      <c r="I501" s="18"/>
      <c r="J501" s="18"/>
      <c r="L501" s="7"/>
      <c r="P501" s="71"/>
      <c r="R501" s="13"/>
    </row>
    <row r="502" spans="2:18" s="8" customFormat="1" ht="15.75">
      <c r="B502" s="70"/>
      <c r="C502" s="13"/>
      <c r="H502" s="13"/>
      <c r="I502" s="18"/>
      <c r="J502" s="18"/>
      <c r="L502" s="7"/>
      <c r="P502" s="71"/>
      <c r="R502" s="13"/>
    </row>
    <row r="503" spans="2:18" s="8" customFormat="1" ht="15.75">
      <c r="B503" s="70"/>
      <c r="C503" s="13"/>
      <c r="H503" s="13"/>
      <c r="I503" s="18"/>
      <c r="J503" s="18"/>
      <c r="L503" s="7"/>
      <c r="P503" s="71"/>
      <c r="R503" s="13"/>
    </row>
    <row r="504" spans="2:18" s="8" customFormat="1" ht="15.75">
      <c r="B504" s="70"/>
      <c r="C504" s="13"/>
      <c r="H504" s="13"/>
      <c r="I504" s="18"/>
      <c r="J504" s="18"/>
      <c r="L504" s="7"/>
      <c r="P504" s="71"/>
      <c r="R504" s="13"/>
    </row>
    <row r="505" spans="2:18" s="8" customFormat="1" ht="15.75">
      <c r="B505" s="70"/>
      <c r="C505" s="13"/>
      <c r="H505" s="13"/>
      <c r="I505" s="18"/>
      <c r="J505" s="18"/>
      <c r="L505" s="7"/>
      <c r="P505" s="71"/>
      <c r="R505" s="13"/>
    </row>
    <row r="506" spans="2:18" s="8" customFormat="1" ht="15.75">
      <c r="B506" s="70"/>
      <c r="C506" s="13"/>
      <c r="H506" s="13"/>
      <c r="I506" s="18"/>
      <c r="J506" s="18"/>
      <c r="L506" s="7"/>
      <c r="P506" s="71"/>
      <c r="R506" s="13"/>
    </row>
    <row r="507" spans="2:18" s="8" customFormat="1" ht="15.75">
      <c r="B507" s="70"/>
      <c r="C507" s="13"/>
      <c r="H507" s="13"/>
      <c r="I507" s="18"/>
      <c r="J507" s="18"/>
      <c r="L507" s="7"/>
      <c r="P507" s="71"/>
      <c r="R507" s="13"/>
    </row>
    <row r="508" spans="2:18" s="8" customFormat="1" ht="15.75">
      <c r="B508" s="70"/>
      <c r="C508" s="13"/>
      <c r="H508" s="13"/>
      <c r="I508" s="18"/>
      <c r="J508" s="18"/>
      <c r="L508" s="7"/>
      <c r="P508" s="71"/>
      <c r="R508" s="13"/>
    </row>
    <row r="509" spans="2:18" s="8" customFormat="1" ht="15.75">
      <c r="B509" s="70"/>
      <c r="C509" s="13"/>
      <c r="H509" s="13"/>
      <c r="I509" s="18"/>
      <c r="J509" s="18"/>
      <c r="L509" s="7"/>
      <c r="P509" s="71"/>
      <c r="R509" s="13"/>
    </row>
    <row r="510" spans="2:18" s="8" customFormat="1" ht="15.75">
      <c r="B510" s="70"/>
      <c r="C510" s="13"/>
      <c r="H510" s="13"/>
      <c r="I510" s="18"/>
      <c r="J510" s="18"/>
      <c r="L510" s="7"/>
      <c r="P510" s="71"/>
      <c r="R510" s="13"/>
    </row>
    <row r="511" spans="2:18" s="8" customFormat="1" ht="15.75">
      <c r="B511" s="70"/>
      <c r="C511" s="13"/>
      <c r="H511" s="13"/>
      <c r="I511" s="18"/>
      <c r="J511" s="18"/>
      <c r="L511" s="7"/>
      <c r="P511" s="71"/>
      <c r="R511" s="13"/>
    </row>
    <row r="512" spans="2:18" s="8" customFormat="1" ht="15.75">
      <c r="B512" s="70"/>
      <c r="C512" s="13"/>
      <c r="H512" s="13"/>
      <c r="I512" s="18"/>
      <c r="J512" s="18"/>
      <c r="L512" s="7"/>
      <c r="P512" s="71"/>
      <c r="R512" s="13"/>
    </row>
    <row r="513" spans="2:18" s="8" customFormat="1" ht="15.75">
      <c r="B513" s="70"/>
      <c r="C513" s="13"/>
      <c r="H513" s="13"/>
      <c r="I513" s="18"/>
      <c r="J513" s="18"/>
      <c r="L513" s="7"/>
      <c r="P513" s="71"/>
      <c r="R513" s="13"/>
    </row>
    <row r="514" spans="2:18" s="8" customFormat="1" ht="15.75">
      <c r="B514" s="70"/>
      <c r="C514" s="13"/>
      <c r="H514" s="13"/>
      <c r="I514" s="18"/>
      <c r="J514" s="18"/>
      <c r="L514" s="7"/>
      <c r="P514" s="71"/>
      <c r="R514" s="13"/>
    </row>
    <row r="515" spans="2:18" s="8" customFormat="1" ht="15.75">
      <c r="B515" s="70"/>
      <c r="C515" s="13"/>
      <c r="H515" s="13"/>
      <c r="I515" s="18"/>
      <c r="J515" s="18"/>
      <c r="L515" s="7"/>
      <c r="P515" s="71"/>
      <c r="R515" s="13"/>
    </row>
    <row r="516" spans="2:18" s="8" customFormat="1" ht="15.75">
      <c r="B516" s="70"/>
      <c r="C516" s="13"/>
      <c r="H516" s="13"/>
      <c r="I516" s="18"/>
      <c r="J516" s="18"/>
      <c r="L516" s="7"/>
      <c r="P516" s="71"/>
      <c r="R516" s="13"/>
    </row>
    <row r="517" spans="2:18" s="8" customFormat="1" ht="15.75">
      <c r="B517" s="70"/>
      <c r="C517" s="13"/>
      <c r="H517" s="13"/>
      <c r="I517" s="18"/>
      <c r="J517" s="18"/>
      <c r="L517" s="7"/>
      <c r="P517" s="71"/>
      <c r="R517" s="13"/>
    </row>
    <row r="518" spans="2:18" s="8" customFormat="1" ht="15.75">
      <c r="B518" s="70"/>
      <c r="C518" s="13"/>
      <c r="H518" s="13"/>
      <c r="I518" s="18"/>
      <c r="J518" s="18"/>
      <c r="L518" s="7"/>
      <c r="P518" s="71"/>
      <c r="R518" s="13"/>
    </row>
    <row r="519" spans="2:18" s="8" customFormat="1" ht="15.75">
      <c r="B519" s="70"/>
      <c r="C519" s="13"/>
      <c r="H519" s="13"/>
      <c r="I519" s="18"/>
      <c r="J519" s="18"/>
      <c r="L519" s="7"/>
      <c r="P519" s="71"/>
      <c r="R519" s="13"/>
    </row>
    <row r="520" spans="2:18" s="8" customFormat="1" ht="15.75">
      <c r="B520" s="70"/>
      <c r="C520" s="13"/>
      <c r="H520" s="13"/>
      <c r="I520" s="18"/>
      <c r="J520" s="18"/>
      <c r="L520" s="7"/>
      <c r="P520" s="71"/>
      <c r="R520" s="13"/>
    </row>
    <row r="521" spans="2:18" s="8" customFormat="1" ht="15.75">
      <c r="B521" s="70"/>
      <c r="C521" s="13"/>
      <c r="H521" s="13"/>
      <c r="I521" s="18"/>
      <c r="J521" s="18"/>
      <c r="L521" s="7"/>
      <c r="P521" s="71"/>
      <c r="R521" s="13"/>
    </row>
    <row r="522" spans="2:18" s="8" customFormat="1" ht="15.75">
      <c r="B522" s="70"/>
      <c r="C522" s="13"/>
      <c r="H522" s="13"/>
      <c r="I522" s="18"/>
      <c r="J522" s="18"/>
      <c r="L522" s="7"/>
      <c r="P522" s="71"/>
      <c r="R522" s="13"/>
    </row>
    <row r="523" spans="2:18" s="8" customFormat="1" ht="15.75">
      <c r="B523" s="70"/>
      <c r="C523" s="13"/>
      <c r="H523" s="13"/>
      <c r="I523" s="18"/>
      <c r="J523" s="18"/>
      <c r="L523" s="7"/>
      <c r="P523" s="71"/>
      <c r="R523" s="13"/>
    </row>
    <row r="524" spans="2:18" s="8" customFormat="1" ht="15.75">
      <c r="B524" s="70"/>
      <c r="C524" s="13"/>
      <c r="H524" s="13"/>
      <c r="I524" s="18"/>
      <c r="J524" s="18"/>
      <c r="L524" s="7"/>
      <c r="P524" s="71"/>
      <c r="R524" s="13"/>
    </row>
    <row r="525" spans="2:18" s="8" customFormat="1" ht="15.75">
      <c r="B525" s="70"/>
      <c r="C525" s="13"/>
      <c r="H525" s="13"/>
      <c r="I525" s="18"/>
      <c r="J525" s="18"/>
      <c r="L525" s="7"/>
      <c r="P525" s="71"/>
      <c r="R525" s="13"/>
    </row>
    <row r="526" spans="2:18" s="8" customFormat="1" ht="15.75">
      <c r="B526" s="70"/>
      <c r="C526" s="13"/>
      <c r="H526" s="13"/>
      <c r="I526" s="18"/>
      <c r="J526" s="18"/>
      <c r="L526" s="7"/>
      <c r="P526" s="71"/>
      <c r="R526" s="13"/>
    </row>
    <row r="527" spans="2:18" s="8" customFormat="1" ht="15.75">
      <c r="B527" s="70"/>
      <c r="C527" s="13"/>
      <c r="H527" s="13"/>
      <c r="I527" s="18"/>
      <c r="J527" s="18"/>
      <c r="L527" s="7"/>
      <c r="P527" s="71"/>
      <c r="R527" s="13"/>
    </row>
    <row r="528" spans="2:18" s="8" customFormat="1" ht="15.75">
      <c r="B528" s="70"/>
      <c r="C528" s="13"/>
      <c r="H528" s="13"/>
      <c r="I528" s="18"/>
      <c r="J528" s="18"/>
      <c r="L528" s="7"/>
      <c r="P528" s="71"/>
      <c r="R528" s="13"/>
    </row>
    <row r="529" spans="2:18" s="8" customFormat="1" ht="15.75">
      <c r="B529" s="70"/>
      <c r="C529" s="13"/>
      <c r="H529" s="13"/>
      <c r="I529" s="18"/>
      <c r="J529" s="18"/>
      <c r="L529" s="7"/>
      <c r="P529" s="71"/>
      <c r="R529" s="13"/>
    </row>
    <row r="530" spans="2:18" s="8" customFormat="1" ht="15.75">
      <c r="B530" s="70"/>
      <c r="C530" s="13"/>
      <c r="H530" s="13"/>
      <c r="I530" s="18"/>
      <c r="J530" s="18"/>
      <c r="L530" s="7"/>
      <c r="P530" s="71"/>
      <c r="R530" s="13"/>
    </row>
    <row r="531" spans="2:18" s="8" customFormat="1" ht="15.75">
      <c r="B531" s="70"/>
      <c r="C531" s="13"/>
      <c r="H531" s="13"/>
      <c r="I531" s="18"/>
      <c r="J531" s="18"/>
      <c r="L531" s="7"/>
      <c r="P531" s="71"/>
      <c r="R531" s="13"/>
    </row>
    <row r="532" spans="2:18" s="8" customFormat="1" ht="15.75">
      <c r="B532" s="70"/>
      <c r="C532" s="13"/>
      <c r="H532" s="13"/>
      <c r="I532" s="18"/>
      <c r="J532" s="18"/>
      <c r="L532" s="7"/>
      <c r="P532" s="71"/>
      <c r="R532" s="13"/>
    </row>
    <row r="533" spans="2:18" s="8" customFormat="1" ht="15.75">
      <c r="B533" s="70"/>
      <c r="C533" s="13"/>
      <c r="H533" s="13"/>
      <c r="I533" s="18"/>
      <c r="J533" s="18"/>
      <c r="L533" s="7"/>
      <c r="P533" s="71"/>
      <c r="R533" s="13"/>
    </row>
    <row r="534" spans="2:18" s="8" customFormat="1" ht="15.75">
      <c r="B534" s="70"/>
      <c r="C534" s="13"/>
      <c r="H534" s="13"/>
      <c r="I534" s="18"/>
      <c r="J534" s="18"/>
      <c r="L534" s="7"/>
      <c r="P534" s="71"/>
      <c r="R534" s="13"/>
    </row>
    <row r="535" spans="2:18" s="8" customFormat="1" ht="15.75">
      <c r="B535" s="70"/>
      <c r="C535" s="13"/>
      <c r="H535" s="13"/>
      <c r="I535" s="18"/>
      <c r="J535" s="18"/>
      <c r="L535" s="7"/>
      <c r="P535" s="71"/>
      <c r="R535" s="13"/>
    </row>
    <row r="536" spans="2:18" s="8" customFormat="1" ht="15.75">
      <c r="B536" s="70"/>
      <c r="C536" s="13"/>
      <c r="H536" s="13"/>
      <c r="I536" s="18"/>
      <c r="J536" s="18"/>
      <c r="L536" s="7"/>
      <c r="P536" s="71"/>
      <c r="R536" s="13"/>
    </row>
    <row r="537" spans="2:18" s="8" customFormat="1" ht="15.75">
      <c r="B537" s="70"/>
      <c r="C537" s="13"/>
      <c r="H537" s="13"/>
      <c r="I537" s="18"/>
      <c r="J537" s="18"/>
      <c r="L537" s="7"/>
      <c r="P537" s="71"/>
      <c r="R537" s="13"/>
    </row>
    <row r="538" spans="2:18" s="8" customFormat="1" ht="15.75">
      <c r="B538" s="70"/>
      <c r="C538" s="13"/>
      <c r="H538" s="13"/>
      <c r="I538" s="18"/>
      <c r="J538" s="18"/>
      <c r="L538" s="7"/>
      <c r="P538" s="71"/>
      <c r="R538" s="13"/>
    </row>
    <row r="539" spans="2:18" s="8" customFormat="1" ht="15.75">
      <c r="B539" s="70"/>
      <c r="C539" s="13"/>
      <c r="H539" s="13"/>
      <c r="I539" s="18"/>
      <c r="J539" s="18"/>
      <c r="L539" s="7"/>
      <c r="P539" s="71"/>
      <c r="R539" s="13"/>
    </row>
    <row r="540" spans="2:18" s="8" customFormat="1" ht="15.75">
      <c r="B540" s="70"/>
      <c r="C540" s="13"/>
      <c r="H540" s="13"/>
      <c r="I540" s="18"/>
      <c r="J540" s="18"/>
      <c r="L540" s="7"/>
      <c r="P540" s="71"/>
      <c r="R540" s="13"/>
    </row>
    <row r="541" spans="2:18" s="8" customFormat="1" ht="15.75">
      <c r="B541" s="70"/>
      <c r="C541" s="13"/>
      <c r="H541" s="13"/>
      <c r="I541" s="18"/>
      <c r="J541" s="18"/>
      <c r="L541" s="7"/>
      <c r="P541" s="71"/>
      <c r="R541" s="13"/>
    </row>
    <row r="542" spans="2:18" s="8" customFormat="1" ht="15.75">
      <c r="B542" s="70"/>
      <c r="C542" s="13"/>
      <c r="H542" s="13"/>
      <c r="I542" s="18"/>
      <c r="J542" s="18"/>
      <c r="L542" s="7"/>
      <c r="P542" s="71"/>
      <c r="R542" s="13"/>
    </row>
    <row r="543" spans="2:18" s="8" customFormat="1" ht="15.75">
      <c r="B543" s="70"/>
      <c r="C543" s="13"/>
      <c r="H543" s="13"/>
      <c r="I543" s="18"/>
      <c r="J543" s="18"/>
      <c r="L543" s="7"/>
      <c r="P543" s="71"/>
      <c r="R543" s="13"/>
    </row>
    <row r="544" spans="2:18" s="8" customFormat="1" ht="15.75">
      <c r="B544" s="70"/>
      <c r="C544" s="13"/>
      <c r="H544" s="13"/>
      <c r="I544" s="18"/>
      <c r="J544" s="18"/>
      <c r="L544" s="7"/>
      <c r="P544" s="71"/>
      <c r="R544" s="13"/>
    </row>
    <row r="545" spans="2:18" s="8" customFormat="1" ht="15.75">
      <c r="B545" s="70"/>
      <c r="C545" s="13"/>
      <c r="H545" s="13"/>
      <c r="I545" s="18"/>
      <c r="J545" s="18"/>
      <c r="L545" s="7"/>
      <c r="P545" s="71"/>
      <c r="R545" s="13"/>
    </row>
    <row r="546" spans="2:18" s="8" customFormat="1" ht="15.75">
      <c r="B546" s="70"/>
      <c r="C546" s="13"/>
      <c r="H546" s="13"/>
      <c r="I546" s="18"/>
      <c r="J546" s="18"/>
      <c r="L546" s="7"/>
      <c r="P546" s="71"/>
      <c r="R546" s="13"/>
    </row>
    <row r="547" spans="2:18" s="8" customFormat="1" ht="15.75">
      <c r="B547" s="70"/>
      <c r="C547" s="13"/>
      <c r="H547" s="13"/>
      <c r="I547" s="18"/>
      <c r="J547" s="18"/>
      <c r="L547" s="7"/>
      <c r="P547" s="71"/>
      <c r="R547" s="13"/>
    </row>
    <row r="548" spans="2:18" s="8" customFormat="1" ht="15.75">
      <c r="B548" s="70"/>
      <c r="C548" s="13"/>
      <c r="H548" s="13"/>
      <c r="I548" s="18"/>
      <c r="J548" s="18"/>
      <c r="L548" s="7"/>
      <c r="P548" s="71"/>
      <c r="R548" s="13"/>
    </row>
    <row r="549" spans="2:18" s="8" customFormat="1" ht="15.75">
      <c r="B549" s="70"/>
      <c r="C549" s="13"/>
      <c r="H549" s="13"/>
      <c r="I549" s="18"/>
      <c r="J549" s="18"/>
      <c r="L549" s="7"/>
      <c r="P549" s="71"/>
      <c r="R549" s="13"/>
    </row>
    <row r="550" spans="2:18" s="8" customFormat="1" ht="15.75">
      <c r="B550" s="70"/>
      <c r="C550" s="13"/>
      <c r="H550" s="13"/>
      <c r="I550" s="18"/>
      <c r="J550" s="18"/>
      <c r="L550" s="7"/>
      <c r="P550" s="71"/>
      <c r="R550" s="13"/>
    </row>
    <row r="551" spans="2:18" s="8" customFormat="1" ht="15.75">
      <c r="B551" s="70"/>
      <c r="C551" s="13"/>
      <c r="H551" s="13"/>
      <c r="I551" s="18"/>
      <c r="J551" s="18"/>
      <c r="L551" s="7"/>
      <c r="P551" s="71"/>
      <c r="R551" s="13"/>
    </row>
    <row r="552" spans="2:18" s="8" customFormat="1" ht="15.75">
      <c r="B552" s="70"/>
      <c r="C552" s="13"/>
      <c r="H552" s="13"/>
      <c r="I552" s="18"/>
      <c r="J552" s="18"/>
      <c r="L552" s="7"/>
      <c r="P552" s="71"/>
      <c r="R552" s="13"/>
    </row>
    <row r="553" spans="2:18" s="8" customFormat="1" ht="15.75">
      <c r="B553" s="70"/>
      <c r="C553" s="13"/>
      <c r="H553" s="13"/>
      <c r="I553" s="18"/>
      <c r="J553" s="18"/>
      <c r="L553" s="7"/>
      <c r="P553" s="71"/>
      <c r="R553" s="13"/>
    </row>
    <row r="554" spans="2:18" s="8" customFormat="1" ht="15.75">
      <c r="B554" s="70"/>
      <c r="C554" s="13"/>
      <c r="H554" s="13"/>
      <c r="I554" s="18"/>
      <c r="J554" s="18"/>
      <c r="L554" s="7"/>
      <c r="P554" s="71"/>
      <c r="R554" s="13"/>
    </row>
    <row r="555" spans="2:18" s="8" customFormat="1" ht="15.75">
      <c r="B555" s="70"/>
      <c r="C555" s="13"/>
      <c r="H555" s="13"/>
      <c r="I555" s="18"/>
      <c r="J555" s="18"/>
      <c r="L555" s="7"/>
      <c r="P555" s="71"/>
      <c r="R555" s="13"/>
    </row>
    <row r="556" spans="2:18" s="8" customFormat="1" ht="15.75">
      <c r="B556" s="70"/>
      <c r="C556" s="13"/>
      <c r="H556" s="13"/>
      <c r="I556" s="18"/>
      <c r="J556" s="18"/>
      <c r="L556" s="7"/>
      <c r="P556" s="71"/>
      <c r="R556" s="13"/>
    </row>
    <row r="557" spans="2:18" s="8" customFormat="1" ht="15.75">
      <c r="B557" s="70"/>
      <c r="C557" s="13"/>
      <c r="H557" s="13"/>
      <c r="I557" s="18"/>
      <c r="J557" s="18"/>
      <c r="L557" s="7"/>
      <c r="P557" s="71"/>
      <c r="R557" s="13"/>
    </row>
    <row r="558" spans="2:18" s="8" customFormat="1" ht="15.75">
      <c r="B558" s="70"/>
      <c r="C558" s="13"/>
      <c r="H558" s="13"/>
      <c r="I558" s="18"/>
      <c r="J558" s="18"/>
      <c r="L558" s="7"/>
      <c r="P558" s="71"/>
      <c r="R558" s="13"/>
    </row>
    <row r="559" spans="2:18" s="8" customFormat="1" ht="15.75">
      <c r="B559" s="70"/>
      <c r="C559" s="13"/>
      <c r="H559" s="13"/>
      <c r="I559" s="18"/>
      <c r="J559" s="18"/>
      <c r="L559" s="7"/>
      <c r="P559" s="71"/>
      <c r="R559" s="13"/>
    </row>
    <row r="560" spans="2:18" s="8" customFormat="1" ht="15.75">
      <c r="B560" s="70"/>
      <c r="C560" s="13"/>
      <c r="H560" s="13"/>
      <c r="I560" s="18"/>
      <c r="J560" s="18"/>
      <c r="L560" s="7"/>
      <c r="P560" s="71"/>
      <c r="R560" s="13"/>
    </row>
    <row r="561" spans="2:18" s="8" customFormat="1" ht="15.75">
      <c r="B561" s="70"/>
      <c r="C561" s="13"/>
      <c r="H561" s="13"/>
      <c r="I561" s="18"/>
      <c r="J561" s="18"/>
      <c r="L561" s="7"/>
      <c r="P561" s="71"/>
      <c r="R561" s="13"/>
    </row>
    <row r="562" spans="2:18" s="8" customFormat="1" ht="15.75">
      <c r="B562" s="70"/>
      <c r="C562" s="13"/>
      <c r="H562" s="13"/>
      <c r="I562" s="18"/>
      <c r="J562" s="18"/>
      <c r="L562" s="7"/>
      <c r="P562" s="71"/>
      <c r="R562" s="13"/>
    </row>
    <row r="563" spans="2:18" s="8" customFormat="1" ht="15.75">
      <c r="B563" s="70"/>
      <c r="C563" s="13"/>
      <c r="H563" s="13"/>
      <c r="I563" s="18"/>
      <c r="J563" s="18"/>
      <c r="L563" s="7"/>
      <c r="P563" s="71"/>
      <c r="R563" s="13"/>
    </row>
    <row r="564" spans="2:18" s="8" customFormat="1" ht="15.75">
      <c r="B564" s="70"/>
      <c r="C564" s="13"/>
      <c r="H564" s="13"/>
      <c r="I564" s="18"/>
      <c r="J564" s="18"/>
      <c r="L564" s="7"/>
      <c r="P564" s="71"/>
      <c r="R564" s="13"/>
    </row>
    <row r="565" spans="2:18" s="8" customFormat="1" ht="15.75">
      <c r="B565" s="70"/>
      <c r="C565" s="13"/>
      <c r="H565" s="13"/>
      <c r="I565" s="18"/>
      <c r="J565" s="18"/>
      <c r="L565" s="7"/>
      <c r="P565" s="71"/>
      <c r="R565" s="13"/>
    </row>
    <row r="566" spans="2:18" s="8" customFormat="1" ht="15.75">
      <c r="B566" s="70"/>
      <c r="C566" s="13"/>
      <c r="H566" s="13"/>
      <c r="I566" s="18"/>
      <c r="J566" s="18"/>
      <c r="L566" s="7"/>
      <c r="P566" s="71"/>
      <c r="R566" s="13"/>
    </row>
    <row r="567" spans="2:18" s="8" customFormat="1" ht="15.75">
      <c r="B567" s="70"/>
      <c r="C567" s="13"/>
      <c r="H567" s="13"/>
      <c r="I567" s="18"/>
      <c r="J567" s="18"/>
      <c r="L567" s="7"/>
      <c r="P567" s="71"/>
      <c r="R567" s="13"/>
    </row>
    <row r="568" spans="2:18" s="8" customFormat="1" ht="15.75">
      <c r="B568" s="70"/>
      <c r="C568" s="13"/>
      <c r="H568" s="13"/>
      <c r="I568" s="18"/>
      <c r="J568" s="18"/>
      <c r="L568" s="7"/>
      <c r="P568" s="71"/>
      <c r="R568" s="13"/>
    </row>
    <row r="569" spans="2:18" s="8" customFormat="1" ht="15.75">
      <c r="B569" s="70"/>
      <c r="C569" s="13"/>
      <c r="H569" s="13"/>
      <c r="I569" s="18"/>
      <c r="J569" s="18"/>
      <c r="L569" s="7"/>
      <c r="P569" s="71"/>
      <c r="R569" s="13"/>
    </row>
    <row r="570" spans="2:18" s="8" customFormat="1" ht="15.75">
      <c r="B570" s="70"/>
      <c r="C570" s="13"/>
      <c r="H570" s="13"/>
      <c r="I570" s="18"/>
      <c r="J570" s="18"/>
      <c r="L570" s="7"/>
      <c r="P570" s="71"/>
      <c r="R570" s="13"/>
    </row>
    <row r="571" spans="2:18" s="8" customFormat="1" ht="15.75">
      <c r="B571" s="70"/>
      <c r="C571" s="13"/>
      <c r="H571" s="13"/>
      <c r="I571" s="18"/>
      <c r="J571" s="18"/>
      <c r="L571" s="7"/>
      <c r="P571" s="71"/>
      <c r="R571" s="13"/>
    </row>
    <row r="572" spans="2:18" s="8" customFormat="1" ht="15.75">
      <c r="B572" s="70"/>
      <c r="C572" s="13"/>
      <c r="H572" s="13"/>
      <c r="I572" s="18"/>
      <c r="J572" s="18"/>
      <c r="L572" s="7"/>
      <c r="P572" s="71"/>
      <c r="R572" s="13"/>
    </row>
    <row r="573" spans="2:18" s="8" customFormat="1" ht="15.75">
      <c r="B573" s="70"/>
      <c r="C573" s="13"/>
      <c r="H573" s="13"/>
      <c r="I573" s="18"/>
      <c r="J573" s="18"/>
      <c r="L573" s="7"/>
      <c r="P573" s="71"/>
      <c r="R573" s="13"/>
    </row>
    <row r="574" spans="2:18" s="8" customFormat="1" ht="15.75">
      <c r="B574" s="70"/>
      <c r="C574" s="13"/>
      <c r="H574" s="13"/>
      <c r="I574" s="18"/>
      <c r="J574" s="18"/>
      <c r="L574" s="7"/>
      <c r="P574" s="71"/>
      <c r="R574" s="13"/>
    </row>
    <row r="575" spans="2:18" s="8" customFormat="1" ht="15.75">
      <c r="B575" s="70"/>
      <c r="C575" s="13"/>
      <c r="H575" s="13"/>
      <c r="I575" s="18"/>
      <c r="J575" s="18"/>
      <c r="L575" s="7"/>
      <c r="P575" s="71"/>
      <c r="R575" s="13"/>
    </row>
    <row r="576" spans="2:18" s="8" customFormat="1" ht="15.75">
      <c r="B576" s="70"/>
      <c r="C576" s="13"/>
      <c r="H576" s="13"/>
      <c r="I576" s="18"/>
      <c r="J576" s="18"/>
      <c r="L576" s="7"/>
      <c r="P576" s="71"/>
      <c r="R576" s="13"/>
    </row>
    <row r="577" spans="2:18" s="8" customFormat="1" ht="15.75">
      <c r="B577" s="70"/>
      <c r="C577" s="13"/>
      <c r="H577" s="13"/>
      <c r="I577" s="18"/>
      <c r="J577" s="18"/>
      <c r="L577" s="7"/>
      <c r="P577" s="71"/>
      <c r="R577" s="13"/>
    </row>
    <row r="578" spans="2:18" s="8" customFormat="1" ht="15.75">
      <c r="B578" s="70"/>
      <c r="C578" s="13"/>
      <c r="H578" s="13"/>
      <c r="I578" s="18"/>
      <c r="J578" s="18"/>
      <c r="L578" s="7"/>
      <c r="P578" s="71"/>
      <c r="R578" s="13"/>
    </row>
    <row r="579" spans="2:18" s="8" customFormat="1" ht="15.75">
      <c r="B579" s="70"/>
      <c r="C579" s="13"/>
      <c r="H579" s="13"/>
      <c r="I579" s="18"/>
      <c r="J579" s="18"/>
      <c r="L579" s="7"/>
      <c r="P579" s="71"/>
      <c r="R579" s="13"/>
    </row>
    <row r="580" spans="2:18" s="8" customFormat="1" ht="15.75">
      <c r="B580" s="70"/>
      <c r="C580" s="13"/>
      <c r="H580" s="13"/>
      <c r="I580" s="18"/>
      <c r="J580" s="18"/>
      <c r="L580" s="7"/>
      <c r="P580" s="71"/>
      <c r="R580" s="13"/>
    </row>
    <row r="581" spans="2:18" s="8" customFormat="1" ht="15.75">
      <c r="B581" s="70"/>
      <c r="C581" s="13"/>
      <c r="H581" s="13"/>
      <c r="I581" s="18"/>
      <c r="J581" s="18"/>
      <c r="L581" s="7"/>
      <c r="P581" s="71"/>
      <c r="R581" s="13"/>
    </row>
    <row r="582" spans="2:18" s="8" customFormat="1" ht="15.75">
      <c r="B582" s="70"/>
      <c r="C582" s="13"/>
      <c r="H582" s="13"/>
      <c r="I582" s="18"/>
      <c r="J582" s="18"/>
      <c r="L582" s="7"/>
      <c r="P582" s="71"/>
      <c r="R582" s="13"/>
    </row>
    <row r="583" spans="2:18" s="8" customFormat="1" ht="15.75">
      <c r="B583" s="70"/>
      <c r="C583" s="13"/>
      <c r="H583" s="13"/>
      <c r="I583" s="18"/>
      <c r="J583" s="18"/>
      <c r="L583" s="7"/>
      <c r="P583" s="71"/>
      <c r="R583" s="13"/>
    </row>
    <row r="584" spans="2:18" s="8" customFormat="1" ht="15.75">
      <c r="B584" s="70"/>
      <c r="C584" s="13"/>
      <c r="H584" s="13"/>
      <c r="I584" s="18"/>
      <c r="J584" s="18"/>
      <c r="L584" s="7"/>
      <c r="P584" s="71"/>
      <c r="R584" s="13"/>
    </row>
    <row r="585" spans="2:18" s="8" customFormat="1" ht="15.75">
      <c r="B585" s="70"/>
      <c r="C585" s="13"/>
      <c r="H585" s="13"/>
      <c r="I585" s="18"/>
      <c r="J585" s="18"/>
      <c r="L585" s="7"/>
      <c r="P585" s="71"/>
      <c r="R585" s="13"/>
    </row>
    <row r="586" spans="2:18" s="8" customFormat="1" ht="15.75">
      <c r="B586" s="70"/>
      <c r="C586" s="13"/>
      <c r="H586" s="13"/>
      <c r="I586" s="18"/>
      <c r="J586" s="18"/>
      <c r="L586" s="7"/>
      <c r="P586" s="71"/>
      <c r="R586" s="13"/>
    </row>
    <row r="587" spans="2:18" s="8" customFormat="1" ht="15.75">
      <c r="B587" s="70"/>
      <c r="C587" s="13"/>
      <c r="H587" s="13"/>
      <c r="I587" s="18"/>
      <c r="J587" s="18"/>
      <c r="L587" s="7"/>
      <c r="P587" s="71"/>
      <c r="R587" s="13"/>
    </row>
    <row r="588" spans="2:18" s="8" customFormat="1" ht="15.75">
      <c r="B588" s="70"/>
      <c r="C588" s="13"/>
      <c r="H588" s="13"/>
      <c r="I588" s="18"/>
      <c r="J588" s="18"/>
      <c r="L588" s="7"/>
      <c r="P588" s="71"/>
      <c r="R588" s="13"/>
    </row>
    <row r="589" spans="2:18" s="8" customFormat="1" ht="15.75">
      <c r="B589" s="70"/>
      <c r="C589" s="13"/>
      <c r="H589" s="13"/>
      <c r="I589" s="18"/>
      <c r="J589" s="18"/>
      <c r="L589" s="7"/>
      <c r="P589" s="71"/>
      <c r="R589" s="13"/>
    </row>
    <row r="590" spans="2:18" s="8" customFormat="1" ht="15.75">
      <c r="B590" s="70"/>
      <c r="C590" s="13"/>
      <c r="H590" s="13"/>
      <c r="I590" s="18"/>
      <c r="J590" s="18"/>
      <c r="L590" s="7"/>
      <c r="P590" s="71"/>
      <c r="R590" s="13"/>
    </row>
    <row r="591" spans="2:18" s="8" customFormat="1" ht="15.75">
      <c r="B591" s="70"/>
      <c r="C591" s="13"/>
      <c r="H591" s="13"/>
      <c r="I591" s="18"/>
      <c r="J591" s="18"/>
      <c r="L591" s="7"/>
      <c r="P591" s="71"/>
      <c r="R591" s="13"/>
    </row>
    <row r="592" spans="2:18" s="8" customFormat="1" ht="15.75">
      <c r="B592" s="70"/>
      <c r="C592" s="13"/>
      <c r="H592" s="13"/>
      <c r="I592" s="18"/>
      <c r="J592" s="18"/>
      <c r="L592" s="7"/>
      <c r="P592" s="71"/>
      <c r="R592" s="13"/>
    </row>
    <row r="593" spans="2:18" s="8" customFormat="1" ht="15.75">
      <c r="B593" s="70"/>
      <c r="C593" s="13"/>
      <c r="H593" s="13"/>
      <c r="I593" s="18"/>
      <c r="J593" s="18"/>
      <c r="L593" s="7"/>
      <c r="P593" s="71"/>
      <c r="R593" s="13"/>
    </row>
    <row r="594" spans="2:18" s="8" customFormat="1" ht="15.75">
      <c r="B594" s="70"/>
      <c r="C594" s="13"/>
      <c r="H594" s="13"/>
      <c r="I594" s="18"/>
      <c r="J594" s="18"/>
      <c r="L594" s="7"/>
      <c r="P594" s="71"/>
      <c r="R594" s="13"/>
    </row>
    <row r="595" spans="2:18" s="8" customFormat="1" ht="15.75">
      <c r="B595" s="70"/>
      <c r="C595" s="13"/>
      <c r="H595" s="13"/>
      <c r="I595" s="18"/>
      <c r="J595" s="18"/>
      <c r="L595" s="7"/>
      <c r="P595" s="71"/>
      <c r="R595" s="13"/>
    </row>
    <row r="596" spans="2:18" s="8" customFormat="1" ht="15.75">
      <c r="B596" s="70"/>
      <c r="C596" s="13"/>
      <c r="H596" s="13"/>
      <c r="I596" s="18"/>
      <c r="J596" s="18"/>
      <c r="L596" s="7"/>
      <c r="P596" s="71"/>
      <c r="R596" s="13"/>
    </row>
    <row r="597" spans="2:18" s="8" customFormat="1" ht="15.75">
      <c r="B597" s="70"/>
      <c r="C597" s="13"/>
      <c r="H597" s="13"/>
      <c r="I597" s="18"/>
      <c r="J597" s="18"/>
      <c r="L597" s="7"/>
      <c r="P597" s="71"/>
      <c r="R597" s="13"/>
    </row>
    <row r="598" spans="2:18" s="8" customFormat="1" ht="15.75">
      <c r="B598" s="70"/>
      <c r="C598" s="13"/>
      <c r="H598" s="13"/>
      <c r="I598" s="18"/>
      <c r="J598" s="18"/>
      <c r="L598" s="7"/>
      <c r="P598" s="71"/>
      <c r="R598" s="13"/>
    </row>
    <row r="599" spans="2:18" s="8" customFormat="1" ht="15.75">
      <c r="B599" s="70"/>
      <c r="C599" s="13"/>
      <c r="H599" s="13"/>
      <c r="I599" s="18"/>
      <c r="J599" s="18"/>
      <c r="L599" s="7"/>
      <c r="P599" s="71"/>
      <c r="R599" s="13"/>
    </row>
    <row r="600" spans="2:18" s="8" customFormat="1" ht="15.75">
      <c r="B600" s="70"/>
      <c r="C600" s="13"/>
      <c r="H600" s="13"/>
      <c r="I600" s="18"/>
      <c r="J600" s="18"/>
      <c r="L600" s="7"/>
      <c r="P600" s="71"/>
      <c r="R600" s="13"/>
    </row>
    <row r="601" spans="2:18" s="8" customFormat="1" ht="15.75">
      <c r="B601" s="70"/>
      <c r="C601" s="13"/>
      <c r="H601" s="13"/>
      <c r="I601" s="18"/>
      <c r="J601" s="18"/>
      <c r="L601" s="7"/>
      <c r="P601" s="71"/>
      <c r="R601" s="13"/>
    </row>
    <row r="602" spans="2:18" s="8" customFormat="1" ht="15.75">
      <c r="B602" s="70"/>
      <c r="C602" s="13"/>
      <c r="H602" s="13"/>
      <c r="I602" s="18"/>
      <c r="J602" s="18"/>
      <c r="L602" s="7"/>
      <c r="P602" s="71"/>
      <c r="R602" s="13"/>
    </row>
    <row r="603" spans="2:18" s="8" customFormat="1" ht="15.75">
      <c r="B603" s="70"/>
      <c r="C603" s="13"/>
      <c r="H603" s="13"/>
      <c r="I603" s="18"/>
      <c r="J603" s="18"/>
      <c r="L603" s="7"/>
      <c r="P603" s="71"/>
      <c r="R603" s="13"/>
    </row>
    <row r="604" spans="2:18" s="8" customFormat="1" ht="15.75">
      <c r="B604" s="70"/>
      <c r="C604" s="13"/>
      <c r="H604" s="13"/>
      <c r="I604" s="18"/>
      <c r="J604" s="18"/>
      <c r="L604" s="7"/>
      <c r="P604" s="71"/>
      <c r="R604" s="13"/>
    </row>
    <row r="605" spans="2:18" s="8" customFormat="1" ht="15.75">
      <c r="B605" s="70"/>
      <c r="C605" s="13"/>
      <c r="H605" s="13"/>
      <c r="I605" s="18"/>
      <c r="J605" s="18"/>
      <c r="L605" s="7"/>
      <c r="P605" s="71"/>
      <c r="R605" s="13"/>
    </row>
    <row r="606" spans="2:18" s="8" customFormat="1" ht="15.75">
      <c r="B606" s="70"/>
      <c r="C606" s="13"/>
      <c r="H606" s="13"/>
      <c r="I606" s="18"/>
      <c r="J606" s="18"/>
      <c r="L606" s="7"/>
      <c r="P606" s="71"/>
      <c r="R606" s="13"/>
    </row>
    <row r="607" spans="2:18" s="8" customFormat="1" ht="15.75">
      <c r="B607" s="70"/>
      <c r="C607" s="13"/>
      <c r="H607" s="13"/>
      <c r="I607" s="18"/>
      <c r="J607" s="18"/>
      <c r="L607" s="7"/>
      <c r="P607" s="71"/>
      <c r="R607" s="13"/>
    </row>
    <row r="608" spans="2:18" s="8" customFormat="1" ht="15.75">
      <c r="B608" s="70"/>
      <c r="C608" s="13"/>
      <c r="H608" s="13"/>
      <c r="I608" s="18"/>
      <c r="J608" s="18"/>
      <c r="L608" s="7"/>
      <c r="P608" s="71"/>
      <c r="R608" s="13"/>
    </row>
    <row r="609" spans="2:18" s="8" customFormat="1" ht="15.75">
      <c r="B609" s="70"/>
      <c r="C609" s="13"/>
      <c r="H609" s="13"/>
      <c r="I609" s="18"/>
      <c r="J609" s="18"/>
      <c r="L609" s="7"/>
      <c r="P609" s="71"/>
      <c r="R609" s="13"/>
    </row>
    <row r="610" spans="2:18" s="8" customFormat="1" ht="15.75">
      <c r="B610" s="70"/>
      <c r="C610" s="13"/>
      <c r="H610" s="13"/>
      <c r="I610" s="18"/>
      <c r="J610" s="18"/>
      <c r="L610" s="7"/>
      <c r="P610" s="71"/>
      <c r="R610" s="13"/>
    </row>
    <row r="611" spans="2:18" s="8" customFormat="1" ht="15.75">
      <c r="B611" s="70"/>
      <c r="C611" s="13"/>
      <c r="H611" s="13"/>
      <c r="I611" s="18"/>
      <c r="J611" s="18"/>
      <c r="L611" s="7"/>
      <c r="P611" s="71"/>
      <c r="R611" s="13"/>
    </row>
    <row r="612" spans="2:18" s="8" customFormat="1" ht="15.75">
      <c r="B612" s="70"/>
      <c r="C612" s="13"/>
      <c r="H612" s="13"/>
      <c r="I612" s="18"/>
      <c r="J612" s="18"/>
      <c r="L612" s="7"/>
      <c r="P612" s="71"/>
      <c r="R612" s="13"/>
    </row>
    <row r="613" spans="2:18" s="8" customFormat="1" ht="15.75">
      <c r="B613" s="70"/>
      <c r="C613" s="13"/>
      <c r="H613" s="13"/>
      <c r="I613" s="18"/>
      <c r="J613" s="18"/>
      <c r="L613" s="7"/>
      <c r="P613" s="71"/>
      <c r="R613" s="13"/>
    </row>
    <row r="614" spans="2:18" s="8" customFormat="1" ht="15.75">
      <c r="B614" s="70"/>
      <c r="C614" s="13"/>
      <c r="H614" s="13"/>
      <c r="I614" s="18"/>
      <c r="J614" s="18"/>
      <c r="L614" s="7"/>
      <c r="P614" s="71"/>
      <c r="R614" s="13"/>
    </row>
    <row r="615" spans="2:18" s="8" customFormat="1" ht="15.75">
      <c r="B615" s="70"/>
      <c r="C615" s="13"/>
      <c r="H615" s="13"/>
      <c r="I615" s="18"/>
      <c r="J615" s="18"/>
      <c r="L615" s="7"/>
      <c r="P615" s="71"/>
      <c r="R615" s="13"/>
    </row>
    <row r="616" spans="2:18" s="8" customFormat="1" ht="15.75">
      <c r="B616" s="70"/>
      <c r="C616" s="13"/>
      <c r="H616" s="13"/>
      <c r="I616" s="18"/>
      <c r="J616" s="18"/>
      <c r="L616" s="7"/>
      <c r="P616" s="71"/>
      <c r="R616" s="13"/>
    </row>
    <row r="617" spans="2:18" s="8" customFormat="1" ht="15.75">
      <c r="B617" s="70"/>
      <c r="C617" s="13"/>
      <c r="H617" s="13"/>
      <c r="I617" s="18"/>
      <c r="J617" s="18"/>
      <c r="L617" s="7"/>
      <c r="P617" s="71"/>
      <c r="R617" s="13"/>
    </row>
    <row r="618" spans="2:18" s="8" customFormat="1" ht="15.75">
      <c r="B618" s="70"/>
      <c r="C618" s="13"/>
      <c r="H618" s="13"/>
      <c r="I618" s="18"/>
      <c r="J618" s="18"/>
      <c r="L618" s="7"/>
      <c r="P618" s="71"/>
      <c r="R618" s="13"/>
    </row>
    <row r="619" spans="2:18" s="8" customFormat="1" ht="15.75">
      <c r="B619" s="70"/>
      <c r="C619" s="13"/>
      <c r="H619" s="13"/>
      <c r="I619" s="18"/>
      <c r="J619" s="18"/>
      <c r="L619" s="7"/>
      <c r="P619" s="71"/>
      <c r="R619" s="13"/>
    </row>
    <row r="620" spans="2:18" s="8" customFormat="1" ht="15.75">
      <c r="B620" s="70"/>
      <c r="C620" s="13"/>
      <c r="H620" s="13"/>
      <c r="I620" s="18"/>
      <c r="J620" s="18"/>
      <c r="L620" s="7"/>
      <c r="P620" s="71"/>
      <c r="R620" s="13"/>
    </row>
    <row r="621" spans="2:18" s="8" customFormat="1" ht="15.75">
      <c r="B621" s="70"/>
      <c r="C621" s="13"/>
      <c r="H621" s="13"/>
      <c r="I621" s="18"/>
      <c r="J621" s="18"/>
      <c r="L621" s="7"/>
      <c r="P621" s="71"/>
      <c r="R621" s="13"/>
    </row>
    <row r="622" spans="2:18" s="8" customFormat="1" ht="15.75">
      <c r="B622" s="70"/>
      <c r="C622" s="13"/>
      <c r="H622" s="13"/>
      <c r="I622" s="18"/>
      <c r="J622" s="18"/>
      <c r="L622" s="7"/>
      <c r="P622" s="71"/>
      <c r="R622" s="13"/>
    </row>
    <row r="623" spans="2:18" s="8" customFormat="1" ht="15.75">
      <c r="B623" s="70"/>
      <c r="C623" s="13"/>
      <c r="H623" s="13"/>
      <c r="I623" s="18"/>
      <c r="J623" s="18"/>
      <c r="L623" s="7"/>
      <c r="P623" s="71"/>
      <c r="R623" s="13"/>
    </row>
    <row r="624" spans="2:18" s="8" customFormat="1" ht="15.75">
      <c r="B624" s="70"/>
      <c r="C624" s="13"/>
      <c r="H624" s="13"/>
      <c r="I624" s="18"/>
      <c r="J624" s="18"/>
      <c r="L624" s="7"/>
      <c r="P624" s="71"/>
      <c r="R624" s="13"/>
    </row>
    <row r="625" spans="2:18" s="8" customFormat="1" ht="15.75">
      <c r="B625" s="70"/>
      <c r="C625" s="13"/>
      <c r="H625" s="13"/>
      <c r="I625" s="18"/>
      <c r="J625" s="18"/>
      <c r="L625" s="7"/>
      <c r="P625" s="71"/>
      <c r="R625" s="13"/>
    </row>
    <row r="626" spans="2:18" s="8" customFormat="1" ht="15.75">
      <c r="B626" s="70"/>
      <c r="C626" s="13"/>
      <c r="H626" s="13"/>
      <c r="I626" s="18"/>
      <c r="J626" s="18"/>
      <c r="L626" s="7"/>
      <c r="P626" s="71"/>
      <c r="R626" s="13"/>
    </row>
    <row r="627" spans="2:18" s="8" customFormat="1" ht="15.75">
      <c r="B627" s="70"/>
      <c r="C627" s="13"/>
      <c r="H627" s="13"/>
      <c r="I627" s="18"/>
      <c r="J627" s="18"/>
      <c r="L627" s="7"/>
      <c r="P627" s="71"/>
      <c r="R627" s="13"/>
    </row>
    <row r="628" spans="2:18" s="8" customFormat="1" ht="15.75">
      <c r="B628" s="70"/>
      <c r="C628" s="13"/>
      <c r="H628" s="13"/>
      <c r="I628" s="18"/>
      <c r="J628" s="18"/>
      <c r="L628" s="7"/>
      <c r="P628" s="71"/>
      <c r="R628" s="13"/>
    </row>
    <row r="629" spans="2:18" s="8" customFormat="1" ht="15.75">
      <c r="B629" s="70"/>
      <c r="C629" s="13"/>
      <c r="H629" s="13"/>
      <c r="I629" s="18"/>
      <c r="J629" s="18"/>
      <c r="L629" s="7"/>
      <c r="P629" s="71"/>
      <c r="R629" s="13"/>
    </row>
    <row r="630" spans="2:18" s="8" customFormat="1" ht="15.75">
      <c r="B630" s="70"/>
      <c r="C630" s="13"/>
      <c r="H630" s="13"/>
      <c r="I630" s="18"/>
      <c r="J630" s="18"/>
      <c r="L630" s="7"/>
      <c r="P630" s="71"/>
      <c r="R630" s="13"/>
    </row>
    <row r="631" spans="2:18" s="8" customFormat="1" ht="15.75">
      <c r="B631" s="70"/>
      <c r="C631" s="13"/>
      <c r="H631" s="13"/>
      <c r="I631" s="18"/>
      <c r="J631" s="18"/>
      <c r="L631" s="7"/>
      <c r="P631" s="71"/>
      <c r="R631" s="13"/>
    </row>
    <row r="632" spans="2:18" s="8" customFormat="1" ht="15.75">
      <c r="B632" s="70"/>
      <c r="C632" s="13"/>
      <c r="H632" s="13"/>
      <c r="I632" s="18"/>
      <c r="J632" s="18"/>
      <c r="L632" s="7"/>
      <c r="P632" s="71"/>
      <c r="R632" s="13"/>
    </row>
    <row r="633" spans="2:18" s="8" customFormat="1" ht="15.75">
      <c r="B633" s="70"/>
      <c r="C633" s="13"/>
      <c r="H633" s="13"/>
      <c r="I633" s="18"/>
      <c r="J633" s="18"/>
      <c r="L633" s="7"/>
      <c r="P633" s="71"/>
      <c r="R633" s="13"/>
    </row>
    <row r="634" spans="2:18" s="8" customFormat="1" ht="15.75">
      <c r="B634" s="70"/>
      <c r="C634" s="13"/>
      <c r="H634" s="13"/>
      <c r="I634" s="18"/>
      <c r="J634" s="18"/>
      <c r="L634" s="7"/>
      <c r="P634" s="71"/>
      <c r="R634" s="13"/>
    </row>
    <row r="635" spans="2:18" s="8" customFormat="1" ht="15.75">
      <c r="B635" s="70"/>
      <c r="C635" s="13"/>
      <c r="H635" s="13"/>
      <c r="I635" s="18"/>
      <c r="J635" s="18"/>
      <c r="L635" s="7"/>
      <c r="P635" s="71"/>
      <c r="R635" s="13"/>
    </row>
    <row r="636" spans="2:18" s="8" customFormat="1" ht="15.75">
      <c r="B636" s="70"/>
      <c r="C636" s="13"/>
      <c r="H636" s="13"/>
      <c r="I636" s="18"/>
      <c r="J636" s="18"/>
      <c r="L636" s="7"/>
      <c r="P636" s="71"/>
      <c r="R636" s="13"/>
    </row>
    <row r="637" spans="2:18" s="8" customFormat="1" ht="15.75">
      <c r="B637" s="70"/>
      <c r="C637" s="13"/>
      <c r="H637" s="13"/>
      <c r="I637" s="18"/>
      <c r="J637" s="18"/>
      <c r="L637" s="7"/>
      <c r="P637" s="71"/>
      <c r="R637" s="13"/>
    </row>
    <row r="638" spans="2:18" s="8" customFormat="1" ht="15.75">
      <c r="B638" s="70"/>
      <c r="C638" s="13"/>
      <c r="H638" s="13"/>
      <c r="I638" s="18"/>
      <c r="J638" s="18"/>
      <c r="L638" s="7"/>
      <c r="P638" s="71"/>
      <c r="R638" s="13"/>
    </row>
    <row r="639" spans="2:18" s="8" customFormat="1" ht="15.75">
      <c r="B639" s="70"/>
      <c r="C639" s="13"/>
      <c r="H639" s="13"/>
      <c r="I639" s="18"/>
      <c r="J639" s="18"/>
      <c r="L639" s="7"/>
      <c r="P639" s="71"/>
      <c r="R639" s="13"/>
    </row>
    <row r="640" spans="2:18" s="8" customFormat="1" ht="15.75">
      <c r="B640" s="70"/>
      <c r="C640" s="13"/>
      <c r="H640" s="13"/>
      <c r="I640" s="18"/>
      <c r="J640" s="18"/>
      <c r="L640" s="7"/>
      <c r="P640" s="71"/>
      <c r="R640" s="13"/>
    </row>
    <row r="641" spans="2:18" s="8" customFormat="1" ht="15.75">
      <c r="B641" s="70"/>
      <c r="C641" s="13"/>
      <c r="H641" s="13"/>
      <c r="I641" s="18"/>
      <c r="J641" s="18"/>
      <c r="L641" s="7"/>
      <c r="P641" s="71"/>
      <c r="R641" s="13"/>
    </row>
    <row r="642" spans="2:18" s="8" customFormat="1" ht="15.75">
      <c r="B642" s="70"/>
      <c r="C642" s="13"/>
      <c r="H642" s="13"/>
      <c r="I642" s="18"/>
      <c r="J642" s="18"/>
      <c r="L642" s="7"/>
      <c r="P642" s="71"/>
      <c r="R642" s="13"/>
    </row>
    <row r="643" spans="2:18" s="8" customFormat="1" ht="15.75">
      <c r="B643" s="70"/>
      <c r="C643" s="13"/>
      <c r="H643" s="13"/>
      <c r="I643" s="18"/>
      <c r="J643" s="18"/>
      <c r="L643" s="7"/>
      <c r="P643" s="71"/>
      <c r="R643" s="13"/>
    </row>
    <row r="644" spans="2:18" s="8" customFormat="1" ht="15.75">
      <c r="B644" s="70"/>
      <c r="C644" s="13"/>
      <c r="H644" s="13"/>
      <c r="I644" s="18"/>
      <c r="J644" s="18"/>
      <c r="L644" s="7"/>
      <c r="P644" s="71"/>
      <c r="R644" s="13"/>
    </row>
    <row r="645" spans="2:18" s="8" customFormat="1" ht="15.75">
      <c r="B645" s="70"/>
      <c r="C645" s="13"/>
      <c r="H645" s="13"/>
      <c r="I645" s="18"/>
      <c r="J645" s="18"/>
      <c r="L645" s="7"/>
      <c r="P645" s="71"/>
      <c r="R645" s="13"/>
    </row>
    <row r="646" spans="2:18" s="8" customFormat="1" ht="15.75">
      <c r="B646" s="70"/>
      <c r="C646" s="13"/>
      <c r="H646" s="13"/>
      <c r="I646" s="18"/>
      <c r="J646" s="18"/>
      <c r="L646" s="7"/>
      <c r="P646" s="71"/>
      <c r="R646" s="13"/>
    </row>
    <row r="647" spans="2:18" s="8" customFormat="1" ht="15.75">
      <c r="B647" s="70"/>
      <c r="C647" s="13"/>
      <c r="H647" s="13"/>
      <c r="I647" s="18"/>
      <c r="J647" s="18"/>
      <c r="L647" s="7"/>
      <c r="P647" s="71"/>
      <c r="R647" s="13"/>
    </row>
    <row r="648" spans="2:18" s="8" customFormat="1" ht="15.75">
      <c r="B648" s="70"/>
      <c r="C648" s="13"/>
      <c r="H648" s="13"/>
      <c r="I648" s="18"/>
      <c r="J648" s="18"/>
      <c r="L648" s="7"/>
      <c r="P648" s="71"/>
      <c r="R648" s="13"/>
    </row>
    <row r="649" spans="2:18" s="8" customFormat="1" ht="15.75">
      <c r="B649" s="70"/>
      <c r="C649" s="13"/>
      <c r="H649" s="13"/>
      <c r="I649" s="18"/>
      <c r="J649" s="18"/>
      <c r="L649" s="7"/>
      <c r="P649" s="71"/>
      <c r="R649" s="13"/>
    </row>
    <row r="650" spans="2:18" s="8" customFormat="1" ht="15.75">
      <c r="B650" s="70"/>
      <c r="C650" s="13"/>
      <c r="H650" s="13"/>
      <c r="I650" s="18"/>
      <c r="J650" s="18"/>
      <c r="L650" s="7"/>
      <c r="P650" s="71"/>
      <c r="R650" s="13"/>
    </row>
    <row r="651" spans="2:18" s="8" customFormat="1" ht="15.75">
      <c r="B651" s="70"/>
      <c r="C651" s="13"/>
      <c r="H651" s="13"/>
      <c r="I651" s="18"/>
      <c r="J651" s="18"/>
      <c r="L651" s="7"/>
      <c r="P651" s="71"/>
      <c r="R651" s="13"/>
    </row>
    <row r="652" spans="2:18" s="8" customFormat="1" ht="15.75">
      <c r="B652" s="70"/>
      <c r="C652" s="13"/>
      <c r="H652" s="13"/>
      <c r="I652" s="18"/>
      <c r="J652" s="18"/>
      <c r="L652" s="7"/>
      <c r="P652" s="71"/>
      <c r="R652" s="13"/>
    </row>
    <row r="653" spans="2:18" s="8" customFormat="1" ht="15.75">
      <c r="B653" s="70"/>
      <c r="C653" s="13"/>
      <c r="H653" s="13"/>
      <c r="I653" s="18"/>
      <c r="J653" s="18"/>
      <c r="L653" s="7"/>
      <c r="P653" s="71"/>
      <c r="R653" s="13"/>
    </row>
    <row r="654" spans="2:18" s="8" customFormat="1" ht="15.75">
      <c r="B654" s="70"/>
      <c r="C654" s="13"/>
      <c r="H654" s="13"/>
      <c r="I654" s="18"/>
      <c r="J654" s="18"/>
      <c r="L654" s="7"/>
      <c r="P654" s="71"/>
      <c r="R654" s="13"/>
    </row>
    <row r="655" spans="2:18" s="8" customFormat="1" ht="15.75">
      <c r="B655" s="70"/>
      <c r="C655" s="13"/>
      <c r="H655" s="13"/>
      <c r="I655" s="18"/>
      <c r="J655" s="18"/>
      <c r="L655" s="7"/>
      <c r="P655" s="71"/>
      <c r="R655" s="13"/>
    </row>
    <row r="656" spans="2:18" s="8" customFormat="1" ht="15.75">
      <c r="B656" s="70"/>
      <c r="C656" s="13"/>
      <c r="H656" s="13"/>
      <c r="I656" s="18"/>
      <c r="J656" s="18"/>
      <c r="L656" s="7"/>
      <c r="P656" s="71"/>
      <c r="R656" s="13"/>
    </row>
    <row r="657" spans="2:18" s="8" customFormat="1" ht="15.75">
      <c r="B657" s="70"/>
      <c r="C657" s="13"/>
      <c r="H657" s="13"/>
      <c r="I657" s="18"/>
      <c r="J657" s="18"/>
      <c r="L657" s="7"/>
      <c r="P657" s="71"/>
      <c r="R657" s="13"/>
    </row>
    <row r="658" spans="2:18" s="8" customFormat="1" ht="15.75">
      <c r="B658" s="70"/>
      <c r="C658" s="13"/>
      <c r="H658" s="13"/>
      <c r="I658" s="18"/>
      <c r="J658" s="18"/>
      <c r="L658" s="7"/>
      <c r="P658" s="71"/>
      <c r="R658" s="13"/>
    </row>
    <row r="659" spans="2:18" s="8" customFormat="1" ht="15.75">
      <c r="B659" s="70"/>
      <c r="C659" s="13"/>
      <c r="H659" s="13"/>
      <c r="I659" s="18"/>
      <c r="J659" s="18"/>
      <c r="L659" s="7"/>
      <c r="P659" s="71"/>
      <c r="R659" s="13"/>
    </row>
    <row r="660" spans="2:18" s="8" customFormat="1" ht="15.75">
      <c r="B660" s="70"/>
      <c r="C660" s="13"/>
      <c r="H660" s="13"/>
      <c r="I660" s="18"/>
      <c r="J660" s="18"/>
      <c r="L660" s="7"/>
      <c r="P660" s="71"/>
      <c r="R660" s="13"/>
    </row>
    <row r="661" spans="2:18" s="8" customFormat="1" ht="15.75">
      <c r="B661" s="70"/>
      <c r="C661" s="13"/>
      <c r="H661" s="13"/>
      <c r="I661" s="18"/>
      <c r="J661" s="18"/>
      <c r="L661" s="7"/>
      <c r="P661" s="71"/>
      <c r="R661" s="13"/>
    </row>
    <row r="662" spans="2:18" s="8" customFormat="1" ht="15.75">
      <c r="B662" s="70"/>
      <c r="C662" s="13"/>
      <c r="H662" s="13"/>
      <c r="I662" s="18"/>
      <c r="J662" s="18"/>
      <c r="L662" s="7"/>
      <c r="P662" s="71"/>
      <c r="R662" s="13"/>
    </row>
    <row r="663" spans="2:18" s="8" customFormat="1" ht="15.75">
      <c r="B663" s="70"/>
      <c r="C663" s="13"/>
      <c r="H663" s="13"/>
      <c r="I663" s="18"/>
      <c r="J663" s="18"/>
      <c r="L663" s="7"/>
      <c r="P663" s="71"/>
      <c r="R663" s="13"/>
    </row>
    <row r="664" spans="2:18" s="8" customFormat="1" ht="15.75">
      <c r="B664" s="70"/>
      <c r="C664" s="13"/>
      <c r="H664" s="13"/>
      <c r="I664" s="18"/>
      <c r="J664" s="18"/>
      <c r="L664" s="7"/>
      <c r="P664" s="71"/>
      <c r="R664" s="13"/>
    </row>
    <row r="665" spans="2:18" s="8" customFormat="1" ht="15.75">
      <c r="B665" s="70"/>
      <c r="C665" s="13"/>
      <c r="H665" s="13"/>
      <c r="I665" s="18"/>
      <c r="J665" s="18"/>
      <c r="L665" s="7"/>
      <c r="P665" s="71"/>
      <c r="R665" s="13"/>
    </row>
    <row r="666" spans="2:18" s="8" customFormat="1" ht="15.75">
      <c r="B666" s="70"/>
      <c r="C666" s="13"/>
      <c r="H666" s="13"/>
      <c r="I666" s="18"/>
      <c r="J666" s="18"/>
      <c r="L666" s="7"/>
      <c r="P666" s="71"/>
      <c r="R666" s="13"/>
    </row>
    <row r="667" spans="2:18" s="8" customFormat="1" ht="15.75">
      <c r="B667" s="70"/>
      <c r="C667" s="13"/>
      <c r="H667" s="13"/>
      <c r="I667" s="18"/>
      <c r="J667" s="18"/>
      <c r="L667" s="7"/>
      <c r="P667" s="71"/>
      <c r="R667" s="13"/>
    </row>
    <row r="668" spans="2:18" s="8" customFormat="1" ht="15.75">
      <c r="B668" s="70"/>
      <c r="C668" s="13"/>
      <c r="H668" s="13"/>
      <c r="I668" s="18"/>
      <c r="J668" s="18"/>
      <c r="L668" s="7"/>
      <c r="P668" s="71"/>
      <c r="R668" s="13"/>
    </row>
    <row r="669" spans="2:18" s="8" customFormat="1" ht="15.75">
      <c r="B669" s="70"/>
      <c r="C669" s="13"/>
      <c r="H669" s="13"/>
      <c r="I669" s="18"/>
      <c r="J669" s="18"/>
      <c r="L669" s="7"/>
      <c r="P669" s="71"/>
      <c r="R669" s="13"/>
    </row>
    <row r="670" spans="2:18" s="8" customFormat="1" ht="15.75">
      <c r="B670" s="70"/>
      <c r="C670" s="13"/>
      <c r="H670" s="13"/>
      <c r="I670" s="18"/>
      <c r="J670" s="18"/>
      <c r="L670" s="7"/>
      <c r="P670" s="71"/>
      <c r="R670" s="13"/>
    </row>
    <row r="671" spans="2:18" s="8" customFormat="1" ht="15.75">
      <c r="B671" s="70"/>
      <c r="C671" s="13"/>
      <c r="H671" s="13"/>
      <c r="I671" s="18"/>
      <c r="J671" s="18"/>
      <c r="L671" s="7"/>
      <c r="P671" s="71"/>
      <c r="R671" s="13"/>
    </row>
    <row r="672" spans="2:18" s="8" customFormat="1" ht="15.75">
      <c r="B672" s="70"/>
      <c r="C672" s="13"/>
      <c r="H672" s="13"/>
      <c r="I672" s="18"/>
      <c r="J672" s="18"/>
      <c r="L672" s="7"/>
      <c r="P672" s="71"/>
      <c r="R672" s="13"/>
    </row>
    <row r="673" spans="2:18" s="8" customFormat="1" ht="15.75">
      <c r="B673" s="70"/>
      <c r="C673" s="13"/>
      <c r="H673" s="13"/>
      <c r="I673" s="18"/>
      <c r="J673" s="18"/>
      <c r="L673" s="7"/>
      <c r="P673" s="71"/>
      <c r="R673" s="13"/>
    </row>
    <row r="674" spans="2:18" s="8" customFormat="1" ht="15.75">
      <c r="B674" s="70"/>
      <c r="C674" s="13"/>
      <c r="H674" s="13"/>
      <c r="I674" s="18"/>
      <c r="J674" s="18"/>
      <c r="L674" s="7"/>
      <c r="P674" s="71"/>
      <c r="R674" s="13"/>
    </row>
    <row r="675" spans="2:18" s="8" customFormat="1" ht="15.75">
      <c r="B675" s="70"/>
      <c r="C675" s="13"/>
      <c r="H675" s="13"/>
      <c r="I675" s="18"/>
      <c r="J675" s="18"/>
      <c r="L675" s="7"/>
      <c r="P675" s="71"/>
      <c r="R675" s="13"/>
    </row>
    <row r="676" spans="2:18" s="8" customFormat="1" ht="15.75">
      <c r="B676" s="70"/>
      <c r="C676" s="13"/>
      <c r="H676" s="13"/>
      <c r="I676" s="18"/>
      <c r="J676" s="18"/>
      <c r="L676" s="7"/>
      <c r="P676" s="71"/>
      <c r="R676" s="13"/>
    </row>
    <row r="677" spans="2:18" s="8" customFormat="1" ht="15.75">
      <c r="B677" s="70"/>
      <c r="C677" s="13"/>
      <c r="H677" s="13"/>
      <c r="I677" s="18"/>
      <c r="J677" s="18"/>
      <c r="L677" s="7"/>
      <c r="P677" s="71"/>
      <c r="R677" s="13"/>
    </row>
    <row r="678" spans="2:18" s="8" customFormat="1" ht="15.75">
      <c r="B678" s="70"/>
      <c r="C678" s="13"/>
      <c r="H678" s="13"/>
      <c r="I678" s="18"/>
      <c r="J678" s="18"/>
      <c r="L678" s="7"/>
      <c r="P678" s="71"/>
      <c r="R678" s="13"/>
    </row>
    <row r="679" spans="2:18" s="8" customFormat="1" ht="15.75">
      <c r="B679" s="70"/>
      <c r="C679" s="13"/>
      <c r="H679" s="13"/>
      <c r="I679" s="18"/>
      <c r="J679" s="18"/>
      <c r="L679" s="7"/>
      <c r="P679" s="71"/>
      <c r="R679" s="13"/>
    </row>
    <row r="680" spans="2:18" s="8" customFormat="1" ht="15.75">
      <c r="B680" s="70"/>
      <c r="C680" s="13"/>
      <c r="H680" s="13"/>
      <c r="I680" s="18"/>
      <c r="J680" s="18"/>
      <c r="L680" s="7"/>
      <c r="P680" s="71"/>
      <c r="R680" s="13"/>
    </row>
    <row r="681" spans="2:18" s="8" customFormat="1" ht="15.75">
      <c r="B681" s="70"/>
      <c r="C681" s="13"/>
      <c r="H681" s="13"/>
      <c r="I681" s="18"/>
      <c r="J681" s="18"/>
      <c r="L681" s="7"/>
      <c r="P681" s="71"/>
      <c r="R681" s="13"/>
    </row>
    <row r="682" spans="2:18" s="8" customFormat="1" ht="15.75">
      <c r="B682" s="70"/>
      <c r="C682" s="13"/>
      <c r="H682" s="13"/>
      <c r="I682" s="18"/>
      <c r="J682" s="18"/>
      <c r="L682" s="7"/>
      <c r="P682" s="71"/>
      <c r="R682" s="13"/>
    </row>
    <row r="683" spans="2:18" s="8" customFormat="1" ht="15.75">
      <c r="B683" s="70"/>
      <c r="C683" s="13"/>
      <c r="H683" s="13"/>
      <c r="I683" s="18"/>
      <c r="J683" s="18"/>
      <c r="L683" s="7"/>
      <c r="P683" s="71"/>
      <c r="R683" s="13"/>
    </row>
    <row r="684" spans="2:18" s="8" customFormat="1" ht="15.75">
      <c r="B684" s="70"/>
      <c r="C684" s="13"/>
      <c r="H684" s="13"/>
      <c r="I684" s="18"/>
      <c r="J684" s="18"/>
      <c r="L684" s="7"/>
      <c r="P684" s="71"/>
      <c r="R684" s="13"/>
    </row>
    <row r="685" spans="2:18" s="8" customFormat="1" ht="15.75">
      <c r="B685" s="70"/>
      <c r="C685" s="13"/>
      <c r="H685" s="13"/>
      <c r="I685" s="18"/>
      <c r="J685" s="18"/>
      <c r="L685" s="7"/>
      <c r="P685" s="71"/>
      <c r="R685" s="13"/>
    </row>
    <row r="686" spans="2:18" s="8" customFormat="1" ht="15.75">
      <c r="B686" s="70"/>
      <c r="C686" s="13"/>
      <c r="H686" s="13"/>
      <c r="I686" s="18"/>
      <c r="J686" s="18"/>
      <c r="L686" s="7"/>
      <c r="P686" s="71"/>
      <c r="R686" s="13"/>
    </row>
    <row r="687" spans="2:18" s="8" customFormat="1" ht="15.75">
      <c r="B687" s="70"/>
      <c r="C687" s="13"/>
      <c r="H687" s="13"/>
      <c r="I687" s="18"/>
      <c r="J687" s="18"/>
      <c r="L687" s="7"/>
      <c r="P687" s="71"/>
      <c r="R687" s="13"/>
    </row>
    <row r="688" spans="2:18" s="8" customFormat="1" ht="15.75">
      <c r="B688" s="70"/>
      <c r="C688" s="13"/>
      <c r="H688" s="13"/>
      <c r="I688" s="18"/>
      <c r="J688" s="18"/>
      <c r="L688" s="7"/>
      <c r="P688" s="71"/>
      <c r="R688" s="13"/>
    </row>
    <row r="689" spans="2:18" s="8" customFormat="1" ht="15.75">
      <c r="B689" s="70"/>
      <c r="C689" s="13"/>
      <c r="H689" s="13"/>
      <c r="I689" s="18"/>
      <c r="J689" s="18"/>
      <c r="L689" s="7"/>
      <c r="P689" s="71"/>
      <c r="R689" s="13"/>
    </row>
    <row r="690" spans="2:18" s="8" customFormat="1" ht="15.75">
      <c r="B690" s="70"/>
      <c r="C690" s="13"/>
      <c r="H690" s="13"/>
      <c r="I690" s="18"/>
      <c r="J690" s="18"/>
      <c r="L690" s="7"/>
      <c r="P690" s="71"/>
      <c r="R690" s="13"/>
    </row>
    <row r="691" spans="2:18" s="8" customFormat="1" ht="15.75">
      <c r="B691" s="70"/>
      <c r="C691" s="13"/>
      <c r="H691" s="13"/>
      <c r="I691" s="18"/>
      <c r="J691" s="18"/>
      <c r="L691" s="7"/>
      <c r="P691" s="71"/>
      <c r="R691" s="13"/>
    </row>
    <row r="692" spans="2:18" s="8" customFormat="1" ht="15.75">
      <c r="B692" s="70"/>
      <c r="C692" s="13"/>
      <c r="H692" s="13"/>
      <c r="I692" s="18"/>
      <c r="J692" s="18"/>
      <c r="L692" s="7"/>
      <c r="P692" s="71"/>
      <c r="R692" s="13"/>
    </row>
    <row r="693" spans="2:18" s="8" customFormat="1" ht="15.75">
      <c r="B693" s="70"/>
      <c r="C693" s="13"/>
      <c r="H693" s="13"/>
      <c r="I693" s="18"/>
      <c r="J693" s="18"/>
      <c r="L693" s="7"/>
      <c r="P693" s="71"/>
      <c r="R693" s="13"/>
    </row>
    <row r="694" spans="2:18" s="8" customFormat="1" ht="15.75">
      <c r="B694" s="70"/>
      <c r="C694" s="13"/>
      <c r="H694" s="13"/>
      <c r="I694" s="18"/>
      <c r="J694" s="18"/>
      <c r="L694" s="7"/>
      <c r="P694" s="71"/>
      <c r="R694" s="13"/>
    </row>
    <row r="695" spans="2:18" s="8" customFormat="1" ht="15.75">
      <c r="B695" s="70"/>
      <c r="C695" s="13"/>
      <c r="H695" s="13"/>
      <c r="I695" s="18"/>
      <c r="J695" s="18"/>
      <c r="L695" s="7"/>
      <c r="P695" s="71"/>
      <c r="R695" s="13"/>
    </row>
    <row r="696" spans="2:18" s="8" customFormat="1" ht="15.75">
      <c r="B696" s="70"/>
      <c r="C696" s="13"/>
      <c r="H696" s="13"/>
      <c r="I696" s="18"/>
      <c r="J696" s="18"/>
      <c r="L696" s="7"/>
      <c r="P696" s="71"/>
      <c r="R696" s="13"/>
    </row>
    <row r="697" spans="2:18" s="8" customFormat="1" ht="15.75">
      <c r="B697" s="70"/>
      <c r="C697" s="13"/>
      <c r="H697" s="13"/>
      <c r="I697" s="18"/>
      <c r="J697" s="18"/>
      <c r="L697" s="7"/>
      <c r="P697" s="71"/>
      <c r="R697" s="13"/>
    </row>
    <row r="698" spans="2:18" s="8" customFormat="1" ht="15.75">
      <c r="B698" s="70"/>
      <c r="C698" s="13"/>
      <c r="H698" s="13"/>
      <c r="I698" s="18"/>
      <c r="J698" s="18"/>
      <c r="L698" s="7"/>
      <c r="P698" s="71"/>
      <c r="R698" s="13"/>
    </row>
    <row r="699" spans="2:18" s="8" customFormat="1" ht="15.75">
      <c r="B699" s="70"/>
      <c r="C699" s="13"/>
      <c r="H699" s="13"/>
      <c r="I699" s="18"/>
      <c r="J699" s="18"/>
      <c r="L699" s="7"/>
      <c r="P699" s="71"/>
      <c r="R699" s="13"/>
    </row>
    <row r="700" spans="2:18" s="8" customFormat="1" ht="15.75">
      <c r="B700" s="70"/>
      <c r="C700" s="13"/>
      <c r="H700" s="13"/>
      <c r="I700" s="18"/>
      <c r="J700" s="18"/>
      <c r="L700" s="7"/>
      <c r="P700" s="71"/>
      <c r="R700" s="13"/>
    </row>
    <row r="701" spans="2:18" s="8" customFormat="1" ht="15.75">
      <c r="B701" s="70"/>
      <c r="C701" s="13"/>
      <c r="H701" s="13"/>
      <c r="I701" s="18"/>
      <c r="J701" s="18"/>
      <c r="L701" s="7"/>
      <c r="P701" s="71"/>
      <c r="R701" s="13"/>
    </row>
    <row r="702" spans="2:18" s="8" customFormat="1" ht="15.75">
      <c r="B702" s="70"/>
      <c r="C702" s="13"/>
      <c r="H702" s="13"/>
      <c r="I702" s="18"/>
      <c r="J702" s="18"/>
      <c r="L702" s="7"/>
      <c r="P702" s="71"/>
      <c r="R702" s="13"/>
    </row>
    <row r="703" spans="2:18" s="8" customFormat="1" ht="15.75">
      <c r="B703" s="70"/>
      <c r="C703" s="13"/>
      <c r="H703" s="13"/>
      <c r="I703" s="18"/>
      <c r="J703" s="18"/>
      <c r="L703" s="7"/>
      <c r="P703" s="71"/>
      <c r="R703" s="13"/>
    </row>
    <row r="704" spans="2:18" s="8" customFormat="1" ht="15.75">
      <c r="B704" s="70"/>
      <c r="C704" s="13"/>
      <c r="H704" s="13"/>
      <c r="I704" s="18"/>
      <c r="J704" s="18"/>
      <c r="L704" s="7"/>
      <c r="P704" s="71"/>
      <c r="R704" s="13"/>
    </row>
    <row r="705" spans="2:18" s="8" customFormat="1" ht="15.75">
      <c r="B705" s="70"/>
      <c r="C705" s="13"/>
      <c r="H705" s="13"/>
      <c r="I705" s="18"/>
      <c r="J705" s="18"/>
      <c r="L705" s="7"/>
      <c r="P705" s="71"/>
      <c r="R705" s="13"/>
    </row>
    <row r="706" spans="2:18" s="8" customFormat="1" ht="15.75">
      <c r="B706" s="70"/>
      <c r="C706" s="13"/>
      <c r="H706" s="13"/>
      <c r="I706" s="18"/>
      <c r="J706" s="18"/>
      <c r="L706" s="7"/>
      <c r="P706" s="71"/>
      <c r="R706" s="13"/>
    </row>
    <row r="707" spans="2:18" s="8" customFormat="1" ht="15.75">
      <c r="B707" s="70"/>
      <c r="C707" s="13"/>
      <c r="H707" s="13"/>
      <c r="I707" s="18"/>
      <c r="J707" s="18"/>
      <c r="L707" s="7"/>
      <c r="P707" s="71"/>
      <c r="R707" s="13"/>
    </row>
    <row r="708" spans="2:18" s="8" customFormat="1" ht="15.75">
      <c r="B708" s="70"/>
      <c r="C708" s="13"/>
      <c r="H708" s="13"/>
      <c r="I708" s="18"/>
      <c r="J708" s="18"/>
      <c r="L708" s="7"/>
      <c r="P708" s="71"/>
      <c r="R708" s="13"/>
    </row>
    <row r="709" spans="2:18" s="8" customFormat="1" ht="15.75">
      <c r="B709" s="70"/>
      <c r="C709" s="13"/>
      <c r="H709" s="13"/>
      <c r="I709" s="18"/>
      <c r="J709" s="18"/>
      <c r="L709" s="7"/>
      <c r="P709" s="71"/>
      <c r="R709" s="13"/>
    </row>
    <row r="710" spans="2:18" s="8" customFormat="1" ht="15.75">
      <c r="B710" s="70"/>
      <c r="C710" s="13"/>
      <c r="H710" s="13"/>
      <c r="I710" s="18"/>
      <c r="J710" s="18"/>
      <c r="L710" s="7"/>
      <c r="P710" s="71"/>
      <c r="R710" s="13"/>
    </row>
    <row r="711" spans="2:18" s="8" customFormat="1" ht="15.75">
      <c r="B711" s="70"/>
      <c r="C711" s="13"/>
      <c r="H711" s="13"/>
      <c r="I711" s="18"/>
      <c r="J711" s="18"/>
      <c r="L711" s="7"/>
      <c r="P711" s="71"/>
      <c r="R711" s="13"/>
    </row>
    <row r="712" spans="2:18" s="8" customFormat="1" ht="15.75">
      <c r="B712" s="70"/>
      <c r="C712" s="13"/>
      <c r="H712" s="13"/>
      <c r="I712" s="18"/>
      <c r="J712" s="18"/>
      <c r="L712" s="7"/>
      <c r="P712" s="71"/>
      <c r="R712" s="13"/>
    </row>
    <row r="713" spans="2:18" s="8" customFormat="1" ht="15.75">
      <c r="B713" s="70"/>
      <c r="C713" s="13"/>
      <c r="H713" s="13"/>
      <c r="I713" s="18"/>
      <c r="J713" s="18"/>
      <c r="L713" s="7"/>
      <c r="P713" s="71"/>
      <c r="R713" s="13"/>
    </row>
    <row r="714" spans="2:18" s="8" customFormat="1" ht="15.75">
      <c r="B714" s="70"/>
      <c r="C714" s="13"/>
      <c r="H714" s="13"/>
      <c r="I714" s="18"/>
      <c r="J714" s="18"/>
      <c r="L714" s="7"/>
      <c r="P714" s="71"/>
      <c r="R714" s="13"/>
    </row>
    <row r="715" spans="2:18" s="8" customFormat="1" ht="15.75">
      <c r="B715" s="70"/>
      <c r="C715" s="13"/>
      <c r="H715" s="13"/>
      <c r="I715" s="18"/>
      <c r="J715" s="18"/>
      <c r="L715" s="7"/>
      <c r="P715" s="71"/>
      <c r="R715" s="13"/>
    </row>
    <row r="716" spans="2:18" s="8" customFormat="1" ht="15.75">
      <c r="B716" s="70"/>
      <c r="C716" s="13"/>
      <c r="H716" s="13"/>
      <c r="I716" s="18"/>
      <c r="J716" s="18"/>
      <c r="L716" s="7"/>
      <c r="P716" s="71"/>
      <c r="R716" s="13"/>
    </row>
    <row r="717" spans="2:18" s="8" customFormat="1" ht="15.75">
      <c r="B717" s="70"/>
      <c r="C717" s="13"/>
      <c r="H717" s="13"/>
      <c r="I717" s="18"/>
      <c r="J717" s="18"/>
      <c r="L717" s="7"/>
      <c r="P717" s="71"/>
      <c r="R717" s="13"/>
    </row>
    <row r="718" spans="2:18" s="8" customFormat="1" ht="15.75">
      <c r="B718" s="70"/>
      <c r="C718" s="13"/>
      <c r="H718" s="13"/>
      <c r="I718" s="18"/>
      <c r="J718" s="18"/>
      <c r="L718" s="7"/>
      <c r="P718" s="71"/>
      <c r="R718" s="13"/>
    </row>
    <row r="719" spans="2:18" s="8" customFormat="1" ht="15.75">
      <c r="B719" s="70"/>
      <c r="C719" s="13"/>
      <c r="H719" s="13"/>
      <c r="I719" s="18"/>
      <c r="J719" s="18"/>
      <c r="L719" s="7"/>
      <c r="P719" s="71"/>
      <c r="R719" s="13"/>
    </row>
    <row r="720" spans="2:18" s="8" customFormat="1" ht="15.75">
      <c r="B720" s="70"/>
      <c r="C720" s="13"/>
      <c r="H720" s="13"/>
      <c r="I720" s="18"/>
      <c r="J720" s="18"/>
      <c r="L720" s="7"/>
      <c r="P720" s="71"/>
      <c r="R720" s="13"/>
    </row>
    <row r="721" spans="2:18" s="8" customFormat="1" ht="15.75">
      <c r="B721" s="70"/>
      <c r="C721" s="13"/>
      <c r="H721" s="13"/>
      <c r="I721" s="18"/>
      <c r="J721" s="18"/>
      <c r="L721" s="7"/>
      <c r="P721" s="71"/>
      <c r="R721" s="13"/>
    </row>
    <row r="722" spans="2:18" s="8" customFormat="1" ht="15.75">
      <c r="B722" s="70"/>
      <c r="C722" s="13"/>
      <c r="H722" s="13"/>
      <c r="I722" s="18"/>
      <c r="J722" s="18"/>
      <c r="L722" s="7"/>
      <c r="P722" s="71"/>
      <c r="R722" s="13"/>
    </row>
    <row r="723" spans="2:18" s="8" customFormat="1" ht="15.75">
      <c r="B723" s="70"/>
      <c r="C723" s="13"/>
      <c r="H723" s="13"/>
      <c r="I723" s="18"/>
      <c r="J723" s="18"/>
      <c r="L723" s="7"/>
      <c r="P723" s="71"/>
      <c r="R723" s="13"/>
    </row>
    <row r="724" spans="2:20" s="8" customFormat="1" ht="15.75">
      <c r="B724" s="70"/>
      <c r="C724" s="13"/>
      <c r="H724" s="13"/>
      <c r="I724" s="18"/>
      <c r="J724" s="18"/>
      <c r="L724" s="7"/>
      <c r="P724" s="71"/>
      <c r="R724" s="13"/>
      <c r="T724" s="68"/>
    </row>
    <row r="725" spans="2:20" s="8" customFormat="1" ht="15.75">
      <c r="B725" s="70"/>
      <c r="C725" s="13"/>
      <c r="H725" s="13"/>
      <c r="I725" s="18"/>
      <c r="J725" s="18"/>
      <c r="L725" s="7"/>
      <c r="P725" s="71"/>
      <c r="R725" s="13"/>
      <c r="T725" s="1"/>
    </row>
    <row r="726" spans="2:20" s="8" customFormat="1" ht="15.75">
      <c r="B726" s="70"/>
      <c r="C726" s="13"/>
      <c r="H726" s="13"/>
      <c r="I726" s="18"/>
      <c r="J726" s="18"/>
      <c r="L726" s="7"/>
      <c r="P726" s="71"/>
      <c r="R726" s="13"/>
      <c r="T726" s="1"/>
    </row>
    <row r="727" spans="2:20" s="8" customFormat="1" ht="15.75">
      <c r="B727" s="70"/>
      <c r="C727" s="13"/>
      <c r="H727" s="13"/>
      <c r="I727" s="18"/>
      <c r="J727" s="18"/>
      <c r="L727" s="7"/>
      <c r="P727" s="71"/>
      <c r="R727" s="13"/>
      <c r="T727" s="1"/>
    </row>
    <row r="728" spans="2:20" s="8" customFormat="1" ht="15.75">
      <c r="B728" s="70"/>
      <c r="C728" s="13"/>
      <c r="H728" s="13"/>
      <c r="I728" s="18"/>
      <c r="J728" s="18"/>
      <c r="L728" s="7"/>
      <c r="P728" s="71"/>
      <c r="R728" s="13"/>
      <c r="T728" s="1"/>
    </row>
    <row r="729" spans="2:20" s="8" customFormat="1" ht="15.75">
      <c r="B729" s="70"/>
      <c r="C729" s="13"/>
      <c r="H729" s="13"/>
      <c r="I729" s="18"/>
      <c r="J729" s="18"/>
      <c r="L729" s="7"/>
      <c r="P729" s="71"/>
      <c r="R729" s="13"/>
      <c r="T729" s="1"/>
    </row>
    <row r="730" spans="2:20" s="8" customFormat="1" ht="15.75">
      <c r="B730" s="70"/>
      <c r="C730" s="13"/>
      <c r="H730" s="13"/>
      <c r="I730" s="18"/>
      <c r="J730" s="18"/>
      <c r="L730" s="7"/>
      <c r="P730" s="71"/>
      <c r="R730" s="13"/>
      <c r="T730" s="1"/>
    </row>
    <row r="731" spans="2:20" s="8" customFormat="1" ht="15.75">
      <c r="B731" s="70"/>
      <c r="C731" s="13"/>
      <c r="H731" s="13"/>
      <c r="I731" s="18"/>
      <c r="J731" s="18"/>
      <c r="L731" s="7"/>
      <c r="P731" s="71"/>
      <c r="R731" s="13"/>
      <c r="T731" s="1"/>
    </row>
  </sheetData>
  <sheetProtection/>
  <mergeCells count="72">
    <mergeCell ref="A99:A100"/>
    <mergeCell ref="A58:A59"/>
    <mergeCell ref="A154:O154"/>
    <mergeCell ref="Q130:Q131"/>
    <mergeCell ref="R130:R131"/>
    <mergeCell ref="S130:S131"/>
    <mergeCell ref="G144:J144"/>
    <mergeCell ref="G141:J141"/>
    <mergeCell ref="G142:J142"/>
    <mergeCell ref="G143:J143"/>
    <mergeCell ref="T130:T131"/>
    <mergeCell ref="P112:P113"/>
    <mergeCell ref="Q112:Q113"/>
    <mergeCell ref="T112:T113"/>
    <mergeCell ref="R121:R122"/>
    <mergeCell ref="S121:S122"/>
    <mergeCell ref="T121:T122"/>
    <mergeCell ref="S112:S113"/>
    <mergeCell ref="R112:R113"/>
    <mergeCell ref="T103:T104"/>
    <mergeCell ref="R103:R104"/>
    <mergeCell ref="S103:S104"/>
    <mergeCell ref="G153:J153"/>
    <mergeCell ref="G145:J145"/>
    <mergeCell ref="G147:J147"/>
    <mergeCell ref="G148:J148"/>
    <mergeCell ref="G149:J149"/>
    <mergeCell ref="H139:J139"/>
    <mergeCell ref="G150:J150"/>
    <mergeCell ref="P103:P104"/>
    <mergeCell ref="Q103:Q104"/>
    <mergeCell ref="P121:P122"/>
    <mergeCell ref="P130:P131"/>
    <mergeCell ref="Q121:Q122"/>
    <mergeCell ref="S84:S85"/>
    <mergeCell ref="T84:T85"/>
    <mergeCell ref="P93:P94"/>
    <mergeCell ref="Q93:Q94"/>
    <mergeCell ref="R93:R94"/>
    <mergeCell ref="S93:S94"/>
    <mergeCell ref="P84:P85"/>
    <mergeCell ref="T93:T94"/>
    <mergeCell ref="Q84:Q85"/>
    <mergeCell ref="S48:S49"/>
    <mergeCell ref="T48:T49"/>
    <mergeCell ref="B73:O73"/>
    <mergeCell ref="P74:P75"/>
    <mergeCell ref="Q74:Q75"/>
    <mergeCell ref="R74:R75"/>
    <mergeCell ref="S74:S75"/>
    <mergeCell ref="T74:T75"/>
    <mergeCell ref="B61:O61"/>
    <mergeCell ref="S2:S3"/>
    <mergeCell ref="T2:T3"/>
    <mergeCell ref="P62:P63"/>
    <mergeCell ref="Q62:Q63"/>
    <mergeCell ref="R61:R62"/>
    <mergeCell ref="S61:S62"/>
    <mergeCell ref="T61:T62"/>
    <mergeCell ref="P48:P49"/>
    <mergeCell ref="Q48:Q49"/>
    <mergeCell ref="R48:R49"/>
    <mergeCell ref="G151:J151"/>
    <mergeCell ref="G152:J152"/>
    <mergeCell ref="B1:O1"/>
    <mergeCell ref="P2:P3"/>
    <mergeCell ref="Q2:Q3"/>
    <mergeCell ref="R2:R3"/>
    <mergeCell ref="R84:R85"/>
    <mergeCell ref="A138:O138"/>
    <mergeCell ref="G146:J146"/>
    <mergeCell ref="G140:J140"/>
  </mergeCells>
  <conditionalFormatting sqref="E64:H64 F42:H42 H40 H67:H69 F65:H65 H55:H56">
    <cfRule type="containsBlanks" priority="55" dxfId="0" stopIfTrue="1">
      <formula>LEN(TRIM(E40))=0</formula>
    </cfRule>
  </conditionalFormatting>
  <conditionalFormatting sqref="H40 F64:H65 F42:H42 H67:H69 H55:H56">
    <cfRule type="containsBlanks" priority="54" dxfId="1" stopIfTrue="1">
      <formula>LEN(TRIM(F40))=0</formula>
    </cfRule>
  </conditionalFormatting>
  <conditionalFormatting sqref="E38:G38">
    <cfRule type="containsBlanks" priority="53" dxfId="0" stopIfTrue="1">
      <formula>LEN(TRIM(E38))=0</formula>
    </cfRule>
  </conditionalFormatting>
  <conditionalFormatting sqref="F38:G38">
    <cfRule type="containsBlanks" priority="52" dxfId="1" stopIfTrue="1">
      <formula>LEN(TRIM(F38))=0</formula>
    </cfRule>
  </conditionalFormatting>
  <conditionalFormatting sqref="H29 E29">
    <cfRule type="containsBlanks" priority="49" dxfId="0" stopIfTrue="1">
      <formula>LEN(TRIM(E29))=0</formula>
    </cfRule>
  </conditionalFormatting>
  <conditionalFormatting sqref="E29">
    <cfRule type="containsBlanks" priority="48" dxfId="1" stopIfTrue="1">
      <formula>LEN(TRIM(E29))=0</formula>
    </cfRule>
  </conditionalFormatting>
  <conditionalFormatting sqref="E38">
    <cfRule type="containsBlanks" priority="51" dxfId="1" stopIfTrue="1">
      <formula>LEN(TRIM(E38))=0</formula>
    </cfRule>
  </conditionalFormatting>
  <conditionalFormatting sqref="H29">
    <cfRule type="containsBlanks" priority="50" dxfId="1" stopIfTrue="1">
      <formula>LEN(TRIM(H29))=0</formula>
    </cfRule>
  </conditionalFormatting>
  <conditionalFormatting sqref="H54">
    <cfRule type="containsBlanks" priority="45" dxfId="1" stopIfTrue="1">
      <formula>LEN(TRIM(H54))=0</formula>
    </cfRule>
  </conditionalFormatting>
  <conditionalFormatting sqref="H29 H40 H67:H69 H55:H56">
    <cfRule type="containsBlanks" priority="47" dxfId="14" stopIfTrue="1">
      <formula>LEN(TRIM(H29))=0</formula>
    </cfRule>
  </conditionalFormatting>
  <conditionalFormatting sqref="O38 O40:O41 O67:O69 O55:O57 L28:O30 L37:O37">
    <cfRule type="containsBlanks" priority="46" dxfId="30" stopIfTrue="1">
      <formula>LEN(TRIM(L28))=0</formula>
    </cfRule>
  </conditionalFormatting>
  <conditionalFormatting sqref="E54">
    <cfRule type="containsBlanks" priority="43" dxfId="1" stopIfTrue="1">
      <formula>LEN(TRIM(E54))=0</formula>
    </cfRule>
  </conditionalFormatting>
  <conditionalFormatting sqref="H54 E54">
    <cfRule type="containsBlanks" priority="44" dxfId="0" stopIfTrue="1">
      <formula>LEN(TRIM(E54))=0</formula>
    </cfRule>
  </conditionalFormatting>
  <conditionalFormatting sqref="H54">
    <cfRule type="containsBlanks" priority="42" dxfId="14" stopIfTrue="1">
      <formula>LEN(TRIM(H54))=0</formula>
    </cfRule>
  </conditionalFormatting>
  <conditionalFormatting sqref="L54 O54">
    <cfRule type="containsBlanks" priority="41" dxfId="30" stopIfTrue="1">
      <formula>LEN(TRIM(L54))=0</formula>
    </cfRule>
  </conditionalFormatting>
  <conditionalFormatting sqref="F27:H27">
    <cfRule type="containsBlanks" priority="40" dxfId="1" stopIfTrue="1">
      <formula>LEN(TRIM(F27))=0</formula>
    </cfRule>
  </conditionalFormatting>
  <conditionalFormatting sqref="E27">
    <cfRule type="containsBlanks" priority="38" dxfId="1" stopIfTrue="1">
      <formula>LEN(TRIM(E27))=0</formula>
    </cfRule>
  </conditionalFormatting>
  <conditionalFormatting sqref="E27:H27">
    <cfRule type="containsBlanks" priority="39" dxfId="0" stopIfTrue="1">
      <formula>LEN(TRIM(E27))=0</formula>
    </cfRule>
  </conditionalFormatting>
  <conditionalFormatting sqref="E23:H23">
    <cfRule type="containsBlanks" priority="37" dxfId="0" stopIfTrue="1">
      <formula>LEN(TRIM(E23))=0</formula>
    </cfRule>
  </conditionalFormatting>
  <conditionalFormatting sqref="F23:H23">
    <cfRule type="containsBlanks" priority="36" dxfId="1" stopIfTrue="1">
      <formula>LEN(TRIM(F23))=0</formula>
    </cfRule>
  </conditionalFormatting>
  <conditionalFormatting sqref="F28:H28">
    <cfRule type="containsBlanks" priority="35" dxfId="1" stopIfTrue="1">
      <formula>LEN(TRIM(F28))=0</formula>
    </cfRule>
  </conditionalFormatting>
  <conditionalFormatting sqref="E28">
    <cfRule type="containsBlanks" priority="33" dxfId="1" stopIfTrue="1">
      <formula>LEN(TRIM(E28))=0</formula>
    </cfRule>
  </conditionalFormatting>
  <conditionalFormatting sqref="E28:H28">
    <cfRule type="containsBlanks" priority="34" dxfId="0" stopIfTrue="1">
      <formula>LEN(TRIM(E28))=0</formula>
    </cfRule>
  </conditionalFormatting>
  <conditionalFormatting sqref="F28:H28">
    <cfRule type="containsBlanks" priority="32" dxfId="14" stopIfTrue="1">
      <formula>LEN(TRIM(F28))=0</formula>
    </cfRule>
  </conditionalFormatting>
  <conditionalFormatting sqref="E52">
    <cfRule type="containsBlanks" priority="21" dxfId="1" stopIfTrue="1">
      <formula>LEN(TRIM(E52))=0</formula>
    </cfRule>
  </conditionalFormatting>
  <conditionalFormatting sqref="F25:H26">
    <cfRule type="containsBlanks" priority="29" dxfId="0" stopIfTrue="1">
      <formula>LEN(TRIM(F25))=0</formula>
    </cfRule>
  </conditionalFormatting>
  <conditionalFormatting sqref="F25:H26">
    <cfRule type="containsBlanks" priority="30" dxfId="1" stopIfTrue="1">
      <formula>LEN(TRIM(F25))=0</formula>
    </cfRule>
  </conditionalFormatting>
  <conditionalFormatting sqref="F37:H37 H38 H41">
    <cfRule type="containsBlanks" priority="28" dxfId="1" stopIfTrue="1">
      <formula>LEN(TRIM(F37))=0</formula>
    </cfRule>
  </conditionalFormatting>
  <conditionalFormatting sqref="E37">
    <cfRule type="containsBlanks" priority="26" dxfId="1" stopIfTrue="1">
      <formula>LEN(TRIM(E37))=0</formula>
    </cfRule>
  </conditionalFormatting>
  <conditionalFormatting sqref="E37:H37 H38 H41">
    <cfRule type="containsBlanks" priority="27" dxfId="0" stopIfTrue="1">
      <formula>LEN(TRIM(E37))=0</formula>
    </cfRule>
  </conditionalFormatting>
  <conditionalFormatting sqref="F37:H37 H38 H41">
    <cfRule type="containsBlanks" priority="25" dxfId="14" stopIfTrue="1">
      <formula>LEN(TRIM(F37))=0</formula>
    </cfRule>
  </conditionalFormatting>
  <conditionalFormatting sqref="F52:H53">
    <cfRule type="containsBlanks" priority="23" dxfId="1" stopIfTrue="1">
      <formula>LEN(TRIM(F52))=0</formula>
    </cfRule>
  </conditionalFormatting>
  <conditionalFormatting sqref="E52:H52 F53:H53">
    <cfRule type="containsBlanks" priority="22" dxfId="0" stopIfTrue="1">
      <formula>LEN(TRIM(E52))=0</formula>
    </cfRule>
  </conditionalFormatting>
  <conditionalFormatting sqref="F66:H66">
    <cfRule type="containsBlanks" priority="20" dxfId="1" stopIfTrue="1">
      <formula>LEN(TRIM(F66))=0</formula>
    </cfRule>
  </conditionalFormatting>
  <conditionalFormatting sqref="F66:H66">
    <cfRule type="containsBlanks" priority="19" dxfId="0" stopIfTrue="1">
      <formula>LEN(TRIM(F66))=0</formula>
    </cfRule>
  </conditionalFormatting>
  <conditionalFormatting sqref="F57:H57">
    <cfRule type="containsBlanks" priority="17" dxfId="0" stopIfTrue="1">
      <formula>LEN(TRIM(F57))=0</formula>
    </cfRule>
  </conditionalFormatting>
  <conditionalFormatting sqref="F57:H57">
    <cfRule type="containsBlanks" priority="18" dxfId="1" stopIfTrue="1">
      <formula>LEN(TRIM(F57))=0</formula>
    </cfRule>
  </conditionalFormatting>
  <conditionalFormatting sqref="F79:H79">
    <cfRule type="containsBlanks" priority="8" dxfId="1" stopIfTrue="1">
      <formula>LEN(TRIM(F79))=0</formula>
    </cfRule>
  </conditionalFormatting>
  <conditionalFormatting sqref="F79:H79">
    <cfRule type="containsBlanks" priority="7" dxfId="0" stopIfTrue="1">
      <formula>LEN(TRIM(F79))=0</formula>
    </cfRule>
  </conditionalFormatting>
  <conditionalFormatting sqref="F86:H86">
    <cfRule type="containsBlanks" priority="6" dxfId="0" stopIfTrue="1">
      <formula>LEN(TRIM(F86))=0</formula>
    </cfRule>
  </conditionalFormatting>
  <conditionalFormatting sqref="F86:H86">
    <cfRule type="containsBlanks" priority="5" dxfId="1" stopIfTrue="1">
      <formula>LEN(TRIM(F86))=0</formula>
    </cfRule>
  </conditionalFormatting>
  <conditionalFormatting sqref="F78:H78">
    <cfRule type="containsBlanks" priority="4" dxfId="1" stopIfTrue="1">
      <formula>LEN(TRIM(F78))=0</formula>
    </cfRule>
  </conditionalFormatting>
  <conditionalFormatting sqref="F78:H78">
    <cfRule type="containsBlanks" priority="3" dxfId="0" stopIfTrue="1">
      <formula>LEN(TRIM(F78))=0</formula>
    </cfRule>
  </conditionalFormatting>
  <conditionalFormatting sqref="F98:H98">
    <cfRule type="containsBlanks" priority="2" dxfId="1" stopIfTrue="1">
      <formula>LEN(TRIM(F98))=0</formula>
    </cfRule>
  </conditionalFormatting>
  <conditionalFormatting sqref="F98:H98">
    <cfRule type="containsBlanks" priority="1" dxfId="0" stopIfTrue="1">
      <formula>LEN(TRIM(F98))=0</formula>
    </cfRule>
  </conditionalFormatting>
  <dataValidations count="2">
    <dataValidation type="list" allowBlank="1" showInputMessage="1" showErrorMessage="1" sqref="S32:S33 S52 S21:S28 S89 S40:S41 S38 S80 S65:S70 S54:S57">
      <formula1>$AR$288:$AR$294</formula1>
    </dataValidation>
    <dataValidation type="list" allowBlank="1" showInputMessage="1" showErrorMessage="1" sqref="S126 S135 S117 S99 S108">
      <formula1>$AR$544:$AR$550</formula1>
    </dataValidation>
  </dataValidations>
  <printOptions horizontalCentered="1"/>
  <pageMargins left="0.25" right="0.25" top="0.75" bottom="0.75" header="0.3" footer="0.3"/>
  <pageSetup fitToHeight="3" horizontalDpi="600" verticalDpi="600" orientation="landscape" scale="30" r:id="rId3"/>
  <headerFooter>
    <oddHeader>&amp;C&amp;16&amp;K03+000Sun Corridor MPO 2016 - 2025 Transportation Improvement Program (TIP) 
Approval: TAC - August 25, 2016; EB - September 13, 2016</oddHeader>
    <oddFooter>&amp;R&amp;P</oddFooter>
  </headerFooter>
  <rowBreaks count="4" manualBreakCount="4">
    <brk id="59" max="18" man="1"/>
    <brk id="90" max="18" man="1"/>
    <brk id="101" max="18" man="1"/>
    <brk id="137" max="18" man="1"/>
  </rowBreaks>
  <legacyDrawing r:id="rId2"/>
</worksheet>
</file>

<file path=xl/worksheets/sheet2.xml><?xml version="1.0" encoding="utf-8"?>
<worksheet xmlns="http://schemas.openxmlformats.org/spreadsheetml/2006/main" xmlns:r="http://schemas.openxmlformats.org/officeDocument/2006/relationships">
  <dimension ref="A1:CH708"/>
  <sheetViews>
    <sheetView tabSelected="1" view="pageBreakPreview" zoomScale="60" zoomScaleNormal="70" zoomScalePageLayoutView="0" workbookViewId="0" topLeftCell="A1">
      <selection activeCell="A145" sqref="A145:IV146"/>
    </sheetView>
  </sheetViews>
  <sheetFormatPr defaultColWidth="13.28125" defaultRowHeight="12.75"/>
  <cols>
    <col min="1" max="1" width="24.00390625" style="11" bestFit="1" customWidth="1"/>
    <col min="2" max="2" width="26.140625" style="72" customWidth="1"/>
    <col min="3" max="3" width="25.421875" style="73" bestFit="1" customWidth="1"/>
    <col min="4" max="4" width="48.28125" style="11" customWidth="1"/>
    <col min="5" max="5" width="44.28125" style="11" customWidth="1"/>
    <col min="6" max="6" width="13.00390625" style="11" customWidth="1"/>
    <col min="7" max="7" width="40.140625" style="11" customWidth="1"/>
    <col min="8" max="8" width="25.421875" style="73" bestFit="1" customWidth="1"/>
    <col min="9" max="9" width="13.00390625" style="74" bestFit="1" customWidth="1"/>
    <col min="10" max="10" width="11.140625" style="74" bestFit="1" customWidth="1"/>
    <col min="11" max="11" width="13.421875" style="11" bestFit="1" customWidth="1"/>
    <col min="12" max="12" width="20.57421875" style="60" bestFit="1" customWidth="1"/>
    <col min="13" max="13" width="18.28125" style="60" bestFit="1" customWidth="1"/>
    <col min="14" max="14" width="14.421875" style="11" customWidth="1"/>
    <col min="15" max="15" width="21.8515625" style="17" bestFit="1" customWidth="1"/>
    <col min="16" max="16" width="13.421875" style="17" customWidth="1"/>
    <col min="17" max="17" width="20.57421875" style="17" bestFit="1" customWidth="1"/>
    <col min="18" max="16384" width="13.28125" style="11" customWidth="1"/>
  </cols>
  <sheetData>
    <row r="1" spans="1:86" s="68" customFormat="1" ht="15.75">
      <c r="A1" s="234">
        <v>2016</v>
      </c>
      <c r="B1" s="362"/>
      <c r="C1" s="363"/>
      <c r="D1" s="363"/>
      <c r="E1" s="363"/>
      <c r="F1" s="363"/>
      <c r="G1" s="363"/>
      <c r="H1" s="363"/>
      <c r="I1" s="363"/>
      <c r="J1" s="363"/>
      <c r="K1" s="363"/>
      <c r="L1" s="363"/>
      <c r="M1" s="363"/>
      <c r="N1" s="363"/>
      <c r="O1" s="363"/>
      <c r="P1" s="363"/>
      <c r="Q1" s="364"/>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67"/>
    </row>
    <row r="2" spans="1:17" ht="19.5" customHeight="1">
      <c r="A2" s="219" t="s">
        <v>191</v>
      </c>
      <c r="B2" s="220" t="s">
        <v>193</v>
      </c>
      <c r="C2" s="219" t="s">
        <v>14</v>
      </c>
      <c r="D2" s="219" t="s">
        <v>14</v>
      </c>
      <c r="E2" s="219" t="s">
        <v>14</v>
      </c>
      <c r="F2" s="219" t="s">
        <v>15</v>
      </c>
      <c r="G2" s="219" t="s">
        <v>103</v>
      </c>
      <c r="H2" s="219" t="s">
        <v>56</v>
      </c>
      <c r="I2" s="222" t="s">
        <v>0</v>
      </c>
      <c r="J2" s="222" t="s">
        <v>0</v>
      </c>
      <c r="K2" s="219" t="s">
        <v>16</v>
      </c>
      <c r="L2" s="223" t="s">
        <v>17</v>
      </c>
      <c r="M2" s="223" t="s">
        <v>33</v>
      </c>
      <c r="N2" s="219" t="s">
        <v>18</v>
      </c>
      <c r="O2" s="221" t="s">
        <v>19</v>
      </c>
      <c r="P2" s="221" t="s">
        <v>19</v>
      </c>
      <c r="Q2" s="219" t="s">
        <v>1</v>
      </c>
    </row>
    <row r="3" spans="1:17" ht="15.75">
      <c r="A3" s="336" t="s">
        <v>192</v>
      </c>
      <c r="B3" s="225"/>
      <c r="C3" s="227" t="s">
        <v>20</v>
      </c>
      <c r="D3" s="227" t="s">
        <v>21</v>
      </c>
      <c r="E3" s="227" t="s">
        <v>22</v>
      </c>
      <c r="F3" s="227"/>
      <c r="G3" s="228" t="s">
        <v>101</v>
      </c>
      <c r="H3" s="227" t="s">
        <v>57</v>
      </c>
      <c r="I3" s="227" t="s">
        <v>23</v>
      </c>
      <c r="J3" s="227" t="s">
        <v>24</v>
      </c>
      <c r="K3" s="227" t="s">
        <v>25</v>
      </c>
      <c r="L3" s="229" t="s">
        <v>26</v>
      </c>
      <c r="M3" s="230" t="s">
        <v>39</v>
      </c>
      <c r="N3" s="227" t="s">
        <v>27</v>
      </c>
      <c r="O3" s="225" t="s">
        <v>126</v>
      </c>
      <c r="P3" s="226" t="s">
        <v>26</v>
      </c>
      <c r="Q3" s="227" t="s">
        <v>28</v>
      </c>
    </row>
    <row r="4" spans="1:17" ht="0.75" customHeight="1" hidden="1">
      <c r="A4" s="88">
        <v>2014</v>
      </c>
      <c r="B4" s="99"/>
      <c r="C4" s="319"/>
      <c r="D4" s="100"/>
      <c r="E4" s="100"/>
      <c r="F4" s="100"/>
      <c r="G4" s="100"/>
      <c r="H4" s="100"/>
      <c r="I4" s="100"/>
      <c r="J4" s="100"/>
      <c r="K4" s="100"/>
      <c r="L4" s="100"/>
      <c r="M4" s="100"/>
      <c r="N4" s="100"/>
      <c r="O4" s="100"/>
      <c r="P4" s="100"/>
      <c r="Q4" s="101"/>
    </row>
    <row r="5" spans="1:17" ht="15.75" hidden="1">
      <c r="A5" s="139" t="s">
        <v>71</v>
      </c>
      <c r="B5" s="103"/>
      <c r="C5" s="320"/>
      <c r="D5" s="104"/>
      <c r="E5" s="104"/>
      <c r="F5" s="104"/>
      <c r="G5" s="104"/>
      <c r="H5" s="104"/>
      <c r="I5" s="104"/>
      <c r="J5" s="104"/>
      <c r="K5" s="104"/>
      <c r="L5" s="104"/>
      <c r="M5" s="104"/>
      <c r="N5" s="104"/>
      <c r="O5" s="104"/>
      <c r="P5" s="104"/>
      <c r="Q5" s="104"/>
    </row>
    <row r="6" spans="1:17" ht="15" hidden="1">
      <c r="A6" s="76"/>
      <c r="B6" s="14" t="s">
        <v>36</v>
      </c>
      <c r="C6" s="153" t="s">
        <v>35</v>
      </c>
      <c r="D6" s="21" t="s">
        <v>48</v>
      </c>
      <c r="E6" s="2" t="s">
        <v>104</v>
      </c>
      <c r="F6" s="14" t="s">
        <v>6</v>
      </c>
      <c r="G6" s="6" t="s">
        <v>72</v>
      </c>
      <c r="H6" s="6" t="s">
        <v>81</v>
      </c>
      <c r="I6" s="14">
        <v>0</v>
      </c>
      <c r="J6" s="14">
        <v>0</v>
      </c>
      <c r="K6" s="6" t="s">
        <v>78</v>
      </c>
      <c r="L6" s="112">
        <v>895275</v>
      </c>
      <c r="M6" s="112"/>
      <c r="N6" s="5" t="e">
        <f>(L6+M6+#REF!)/0.8*0.2</f>
        <v>#REF!</v>
      </c>
      <c r="O6" s="23"/>
      <c r="P6" s="23"/>
      <c r="Q6" s="93" t="e">
        <f>SUM(L6:P6)</f>
        <v>#REF!</v>
      </c>
    </row>
    <row r="7" spans="1:17" ht="15.75" hidden="1">
      <c r="A7" s="76"/>
      <c r="B7" s="9"/>
      <c r="C7" s="133"/>
      <c r="D7" s="21"/>
      <c r="E7" s="2"/>
      <c r="F7" s="14"/>
      <c r="G7" s="6"/>
      <c r="H7" s="6"/>
      <c r="I7" s="14"/>
      <c r="J7" s="14"/>
      <c r="K7" s="22"/>
      <c r="L7" s="23">
        <v>0</v>
      </c>
      <c r="M7" s="23"/>
      <c r="N7" s="5">
        <f>L7/0.943*0.057</f>
        <v>0</v>
      </c>
      <c r="O7" s="23"/>
      <c r="P7" s="23"/>
      <c r="Q7" s="93">
        <f>SUM(L7:P7)</f>
        <v>0</v>
      </c>
    </row>
    <row r="8" spans="1:17" ht="15" hidden="1">
      <c r="A8" s="76"/>
      <c r="B8" s="105"/>
      <c r="C8" s="124"/>
      <c r="D8" s="33"/>
      <c r="E8" s="24"/>
      <c r="F8" s="10"/>
      <c r="G8" s="40"/>
      <c r="H8" s="10"/>
      <c r="I8" s="10"/>
      <c r="J8" s="10"/>
      <c r="K8" s="10"/>
      <c r="L8" s="35"/>
      <c r="M8" s="35"/>
      <c r="N8" s="5"/>
      <c r="O8" s="1"/>
      <c r="P8" s="1"/>
      <c r="Q8" s="93"/>
    </row>
    <row r="9" spans="1:17" ht="15" hidden="1">
      <c r="A9" s="76"/>
      <c r="B9" s="113" t="s">
        <v>47</v>
      </c>
      <c r="C9" s="321" t="s">
        <v>35</v>
      </c>
      <c r="D9" s="29" t="s">
        <v>50</v>
      </c>
      <c r="E9" s="114" t="s">
        <v>75</v>
      </c>
      <c r="F9" s="83" t="s">
        <v>76</v>
      </c>
      <c r="G9" s="30" t="s">
        <v>5</v>
      </c>
      <c r="H9" s="30" t="s">
        <v>63</v>
      </c>
      <c r="I9" s="31">
        <v>0</v>
      </c>
      <c r="J9" s="31">
        <v>0</v>
      </c>
      <c r="K9" s="30" t="s">
        <v>8</v>
      </c>
      <c r="L9" s="115" t="e">
        <f>#REF!</f>
        <v>#REF!</v>
      </c>
      <c r="M9" s="116"/>
      <c r="N9" s="4" t="e">
        <f>#REF!</f>
        <v>#REF!</v>
      </c>
      <c r="O9" s="23"/>
      <c r="P9" s="23"/>
      <c r="Q9" s="93" t="e">
        <f aca="true" t="shared" si="0" ref="Q9:Q18">SUM(L9:P9)</f>
        <v>#REF!</v>
      </c>
    </row>
    <row r="10" spans="1:17" ht="15" hidden="1">
      <c r="A10" s="76"/>
      <c r="B10" s="113" t="s">
        <v>77</v>
      </c>
      <c r="C10" s="321" t="s">
        <v>35</v>
      </c>
      <c r="D10" s="29" t="s">
        <v>49</v>
      </c>
      <c r="E10" s="114" t="s">
        <v>46</v>
      </c>
      <c r="F10" s="83" t="s">
        <v>45</v>
      </c>
      <c r="G10" s="30" t="s">
        <v>105</v>
      </c>
      <c r="H10" s="30" t="s">
        <v>82</v>
      </c>
      <c r="I10" s="31">
        <v>0</v>
      </c>
      <c r="J10" s="31">
        <v>6</v>
      </c>
      <c r="K10" s="30" t="s">
        <v>37</v>
      </c>
      <c r="L10" s="115"/>
      <c r="M10" s="117"/>
      <c r="N10" s="4">
        <v>0</v>
      </c>
      <c r="O10" s="23" t="e">
        <f>#REF!</f>
        <v>#REF!</v>
      </c>
      <c r="P10" s="23"/>
      <c r="Q10" s="93" t="e">
        <f t="shared" si="0"/>
        <v>#REF!</v>
      </c>
    </row>
    <row r="11" spans="1:17" s="41" customFormat="1" ht="19.5" customHeight="1" hidden="1">
      <c r="A11" s="91">
        <v>41681</v>
      </c>
      <c r="B11" s="113" t="e">
        <f>#REF!</f>
        <v>#REF!</v>
      </c>
      <c r="C11" s="321" t="s">
        <v>40</v>
      </c>
      <c r="D11" s="29" t="s">
        <v>51</v>
      </c>
      <c r="E11" s="29" t="s">
        <v>52</v>
      </c>
      <c r="F11" s="118">
        <v>1930</v>
      </c>
      <c r="G11" s="30" t="s">
        <v>58</v>
      </c>
      <c r="H11" s="30" t="s">
        <v>83</v>
      </c>
      <c r="I11" s="31">
        <v>4</v>
      </c>
      <c r="J11" s="31">
        <v>4</v>
      </c>
      <c r="K11" s="30" t="s">
        <v>3</v>
      </c>
      <c r="L11" s="38" t="e">
        <f>#REF!</f>
        <v>#REF!</v>
      </c>
      <c r="M11" s="38">
        <v>56710</v>
      </c>
      <c r="N11" s="43" t="e">
        <f>(M11+L11)/0.943*0.057</f>
        <v>#REF!</v>
      </c>
      <c r="O11" s="119"/>
      <c r="P11" s="42"/>
      <c r="Q11" s="93" t="e">
        <f t="shared" si="0"/>
        <v>#REF!</v>
      </c>
    </row>
    <row r="12" spans="1:17" s="41" customFormat="1" ht="30.75" hidden="1">
      <c r="A12" s="77"/>
      <c r="B12" s="120" t="e">
        <f>#REF!</f>
        <v>#REF!</v>
      </c>
      <c r="C12" s="6" t="s">
        <v>40</v>
      </c>
      <c r="D12" s="21" t="s">
        <v>79</v>
      </c>
      <c r="E12" s="21" t="s">
        <v>53</v>
      </c>
      <c r="F12" s="14" t="s">
        <v>76</v>
      </c>
      <c r="G12" s="6" t="s">
        <v>80</v>
      </c>
      <c r="H12" s="6" t="s">
        <v>63</v>
      </c>
      <c r="I12" s="14">
        <v>0</v>
      </c>
      <c r="J12" s="14">
        <v>0</v>
      </c>
      <c r="K12" s="6" t="s">
        <v>7</v>
      </c>
      <c r="L12" s="23">
        <v>143995</v>
      </c>
      <c r="M12" s="38">
        <v>5000</v>
      </c>
      <c r="N12" s="43">
        <f>L12/0.943*0.057</f>
        <v>8703.833510074232</v>
      </c>
      <c r="O12" s="119"/>
      <c r="P12" s="42"/>
      <c r="Q12" s="93">
        <f t="shared" si="0"/>
        <v>157698.83351007424</v>
      </c>
    </row>
    <row r="13" spans="1:17" s="41" customFormat="1" ht="32.25" customHeight="1" hidden="1">
      <c r="A13" s="77"/>
      <c r="B13" s="113" t="e">
        <f>#REF!</f>
        <v>#REF!</v>
      </c>
      <c r="C13" s="321" t="s">
        <v>40</v>
      </c>
      <c r="D13" s="29" t="s">
        <v>106</v>
      </c>
      <c r="E13" s="29" t="s">
        <v>54</v>
      </c>
      <c r="F13" s="31" t="s">
        <v>6</v>
      </c>
      <c r="G13" s="30" t="s">
        <v>55</v>
      </c>
      <c r="H13" s="30" t="s">
        <v>6</v>
      </c>
      <c r="I13" s="31">
        <v>0</v>
      </c>
      <c r="J13" s="31">
        <v>0</v>
      </c>
      <c r="K13" s="30" t="s">
        <v>4</v>
      </c>
      <c r="L13" s="38" t="e">
        <f>#REF!</f>
        <v>#REF!</v>
      </c>
      <c r="M13" s="38"/>
      <c r="N13" s="43"/>
      <c r="O13" s="119"/>
      <c r="P13" s="42"/>
      <c r="Q13" s="93" t="e">
        <f t="shared" si="0"/>
        <v>#REF!</v>
      </c>
    </row>
    <row r="14" spans="1:17" s="41" customFormat="1" ht="24.75" customHeight="1" hidden="1">
      <c r="A14" s="77"/>
      <c r="B14" s="121" t="e">
        <f>#REF!</f>
        <v>#REF!</v>
      </c>
      <c r="C14" s="124" t="s">
        <v>42</v>
      </c>
      <c r="D14" s="34" t="s">
        <v>43</v>
      </c>
      <c r="E14" s="34" t="s">
        <v>54</v>
      </c>
      <c r="F14" s="122" t="s">
        <v>6</v>
      </c>
      <c r="G14" s="123" t="s">
        <v>55</v>
      </c>
      <c r="H14" s="124" t="s">
        <v>6</v>
      </c>
      <c r="I14" s="122">
        <v>0</v>
      </c>
      <c r="J14" s="122">
        <v>0</v>
      </c>
      <c r="K14" s="124" t="s">
        <v>4</v>
      </c>
      <c r="L14" s="35" t="e">
        <f>#REF!</f>
        <v>#REF!</v>
      </c>
      <c r="M14" s="35"/>
      <c r="N14" s="5"/>
      <c r="O14" s="125"/>
      <c r="P14" s="125"/>
      <c r="Q14" s="93" t="e">
        <f t="shared" si="0"/>
        <v>#REF!</v>
      </c>
    </row>
    <row r="15" spans="1:17" s="41" customFormat="1" ht="30.75" customHeight="1" hidden="1">
      <c r="A15" s="91">
        <v>41681</v>
      </c>
      <c r="B15" s="81" t="s">
        <v>96</v>
      </c>
      <c r="C15" s="322" t="s">
        <v>34</v>
      </c>
      <c r="D15" s="45" t="s">
        <v>95</v>
      </c>
      <c r="E15" s="45" t="s">
        <v>73</v>
      </c>
      <c r="F15" s="83" t="s">
        <v>6</v>
      </c>
      <c r="G15" s="82" t="s">
        <v>84</v>
      </c>
      <c r="H15" s="84" t="s">
        <v>6</v>
      </c>
      <c r="I15" s="83">
        <v>0</v>
      </c>
      <c r="J15" s="83">
        <v>0</v>
      </c>
      <c r="K15" s="84" t="s">
        <v>3</v>
      </c>
      <c r="L15" s="85">
        <v>300000</v>
      </c>
      <c r="M15" s="85"/>
      <c r="N15" s="43">
        <f>L15/0.943*0.057</f>
        <v>18133.616118769885</v>
      </c>
      <c r="O15" s="42"/>
      <c r="P15" s="42"/>
      <c r="Q15" s="93">
        <f t="shared" si="0"/>
        <v>318133.61611876986</v>
      </c>
    </row>
    <row r="16" spans="1:17" s="41" customFormat="1" ht="27" customHeight="1" hidden="1">
      <c r="A16" s="91"/>
      <c r="B16" s="81" t="s">
        <v>97</v>
      </c>
      <c r="C16" s="322" t="s">
        <v>34</v>
      </c>
      <c r="D16" s="45" t="s">
        <v>94</v>
      </c>
      <c r="E16" s="45" t="s">
        <v>73</v>
      </c>
      <c r="F16" s="83" t="s">
        <v>6</v>
      </c>
      <c r="G16" s="82" t="s">
        <v>84</v>
      </c>
      <c r="H16" s="84" t="s">
        <v>6</v>
      </c>
      <c r="I16" s="83"/>
      <c r="J16" s="83"/>
      <c r="K16" s="84" t="s">
        <v>3</v>
      </c>
      <c r="L16" s="85">
        <v>131661</v>
      </c>
      <c r="M16" s="85"/>
      <c r="N16" s="43">
        <f>L16/0.943*0.057</f>
        <v>7958.300106044539</v>
      </c>
      <c r="O16" s="42"/>
      <c r="P16" s="42"/>
      <c r="Q16" s="93">
        <f t="shared" si="0"/>
        <v>139619.30010604454</v>
      </c>
    </row>
    <row r="17" spans="1:17" s="41" customFormat="1" ht="45.75" hidden="1">
      <c r="A17" s="91" t="s">
        <v>74</v>
      </c>
      <c r="B17" s="81" t="s">
        <v>98</v>
      </c>
      <c r="C17" s="322" t="s">
        <v>34</v>
      </c>
      <c r="D17" s="45" t="s">
        <v>61</v>
      </c>
      <c r="E17" s="114" t="s">
        <v>99</v>
      </c>
      <c r="F17" s="83" t="s">
        <v>6</v>
      </c>
      <c r="G17" s="82" t="s">
        <v>84</v>
      </c>
      <c r="H17" s="84" t="s">
        <v>6</v>
      </c>
      <c r="I17" s="83">
        <v>0</v>
      </c>
      <c r="J17" s="83">
        <v>0</v>
      </c>
      <c r="K17" s="84" t="s">
        <v>4</v>
      </c>
      <c r="L17" s="85">
        <v>314963</v>
      </c>
      <c r="M17" s="85"/>
      <c r="N17" s="43">
        <f>L17/0.943*0.057</f>
        <v>19038.060445387066</v>
      </c>
      <c r="O17" s="42"/>
      <c r="P17" s="42"/>
      <c r="Q17" s="93">
        <f t="shared" si="0"/>
        <v>334001.0604453871</v>
      </c>
    </row>
    <row r="18" spans="1:17" s="41" customFormat="1" ht="15.75" hidden="1">
      <c r="A18" s="91"/>
      <c r="B18" s="81"/>
      <c r="C18" s="322"/>
      <c r="D18" s="45"/>
      <c r="E18" s="45"/>
      <c r="F18" s="45"/>
      <c r="G18" s="82"/>
      <c r="H18" s="45"/>
      <c r="I18" s="83"/>
      <c r="J18" s="83"/>
      <c r="K18" s="84"/>
      <c r="L18" s="85"/>
      <c r="M18" s="85"/>
      <c r="N18" s="43"/>
      <c r="O18" s="42"/>
      <c r="P18" s="42"/>
      <c r="Q18" s="94">
        <f t="shared" si="0"/>
        <v>0</v>
      </c>
    </row>
    <row r="19" spans="1:17" s="41" customFormat="1" ht="1.5" customHeight="1" hidden="1">
      <c r="A19" s="78"/>
      <c r="B19" s="62"/>
      <c r="C19" s="323" t="s">
        <v>29</v>
      </c>
      <c r="D19" s="63"/>
      <c r="E19" s="63"/>
      <c r="F19" s="64"/>
      <c r="G19" s="64"/>
      <c r="H19" s="64"/>
      <c r="I19" s="65"/>
      <c r="J19" s="65"/>
      <c r="K19" s="64"/>
      <c r="L19" s="66" t="e">
        <f>SUM(L6:L17)</f>
        <v>#REF!</v>
      </c>
      <c r="M19" s="66">
        <f>SUM(M6:M13)</f>
        <v>61710</v>
      </c>
      <c r="N19" s="66" t="e">
        <f>SUM(N6:N17)</f>
        <v>#REF!</v>
      </c>
      <c r="O19" s="66" t="e">
        <f>SUM(O6:O13)</f>
        <v>#REF!</v>
      </c>
      <c r="P19" s="66">
        <f>SUM(P6:P9)</f>
        <v>0</v>
      </c>
      <c r="Q19" s="95" t="e">
        <f>SUM(Q6:Q18)</f>
        <v>#REF!</v>
      </c>
    </row>
    <row r="20" spans="1:17" ht="30.75" customHeight="1" hidden="1">
      <c r="A20" s="86">
        <v>2015</v>
      </c>
      <c r="B20" s="146"/>
      <c r="C20" s="324"/>
      <c r="D20" s="147"/>
      <c r="E20" s="147"/>
      <c r="F20" s="148"/>
      <c r="G20" s="148"/>
      <c r="H20" s="148"/>
      <c r="I20" s="149"/>
      <c r="J20" s="149"/>
      <c r="K20" s="148"/>
      <c r="L20" s="150"/>
      <c r="M20" s="150"/>
      <c r="N20" s="150"/>
      <c r="O20" s="150"/>
      <c r="P20" s="150"/>
      <c r="Q20" s="151"/>
    </row>
    <row r="21" spans="1:17" ht="72" customHeight="1" hidden="1">
      <c r="A21" s="243" t="s">
        <v>204</v>
      </c>
      <c r="B21" s="165" t="s">
        <v>62</v>
      </c>
      <c r="C21" s="321" t="s">
        <v>40</v>
      </c>
      <c r="D21" s="29" t="s">
        <v>51</v>
      </c>
      <c r="E21" s="29" t="s">
        <v>111</v>
      </c>
      <c r="F21" s="155">
        <v>0.5</v>
      </c>
      <c r="G21" s="30" t="s">
        <v>108</v>
      </c>
      <c r="H21" s="30" t="s">
        <v>83</v>
      </c>
      <c r="I21" s="6">
        <v>2</v>
      </c>
      <c r="J21" s="6">
        <v>2</v>
      </c>
      <c r="K21" s="6" t="s">
        <v>3</v>
      </c>
      <c r="L21" s="192">
        <v>117000</v>
      </c>
      <c r="M21" s="193"/>
      <c r="N21" s="194">
        <f>L21/0.943*0.057</f>
        <v>7072.110286320255</v>
      </c>
      <c r="O21" s="195"/>
      <c r="P21" s="195"/>
      <c r="Q21" s="196">
        <f>SUM(L21:P21)</f>
        <v>124072.11028632025</v>
      </c>
    </row>
    <row r="22" spans="1:17" ht="22.5" customHeight="1" hidden="1">
      <c r="A22" s="245" t="s">
        <v>205</v>
      </c>
      <c r="B22" s="6" t="s">
        <v>41</v>
      </c>
      <c r="C22" s="6" t="s">
        <v>40</v>
      </c>
      <c r="D22" s="21" t="s">
        <v>67</v>
      </c>
      <c r="E22" s="21" t="s">
        <v>65</v>
      </c>
      <c r="F22" s="6">
        <v>0.36</v>
      </c>
      <c r="G22" s="6" t="s">
        <v>66</v>
      </c>
      <c r="H22" s="6" t="s">
        <v>63</v>
      </c>
      <c r="I22" s="6">
        <v>0</v>
      </c>
      <c r="J22" s="6">
        <v>0</v>
      </c>
      <c r="K22" s="6" t="s">
        <v>7</v>
      </c>
      <c r="L22" s="194">
        <v>606005</v>
      </c>
      <c r="M22" s="197"/>
      <c r="N22" s="194">
        <f>L22/0.943*0.057</f>
        <v>36630.206786850475</v>
      </c>
      <c r="O22" s="194"/>
      <c r="P22" s="194"/>
      <c r="Q22" s="194">
        <f>SUM(L22:O22)</f>
        <v>642635.2067868505</v>
      </c>
    </row>
    <row r="23" spans="1:17" ht="72" customHeight="1" hidden="1">
      <c r="A23" s="245" t="s">
        <v>206</v>
      </c>
      <c r="B23" s="6" t="s">
        <v>93</v>
      </c>
      <c r="C23" s="132" t="s">
        <v>40</v>
      </c>
      <c r="D23" s="131" t="s">
        <v>64</v>
      </c>
      <c r="E23" s="33" t="s">
        <v>65</v>
      </c>
      <c r="F23" s="123">
        <v>0.36</v>
      </c>
      <c r="G23" s="123" t="s">
        <v>66</v>
      </c>
      <c r="H23" s="123" t="s">
        <v>63</v>
      </c>
      <c r="I23" s="132">
        <v>2</v>
      </c>
      <c r="J23" s="132">
        <v>2</v>
      </c>
      <c r="K23" s="132" t="s">
        <v>3</v>
      </c>
      <c r="L23" s="198">
        <v>437670</v>
      </c>
      <c r="M23" s="199"/>
      <c r="N23" s="194">
        <f>L23/0.943*0.057</f>
        <v>26455.132555673386</v>
      </c>
      <c r="O23" s="194">
        <v>8575</v>
      </c>
      <c r="P23" s="197"/>
      <c r="Q23" s="200">
        <f aca="true" t="shared" si="1" ref="Q23:Q31">SUM(L23:P23)</f>
        <v>472700.13255567336</v>
      </c>
    </row>
    <row r="24" spans="1:17" ht="78" customHeight="1" hidden="1">
      <c r="A24" s="245" t="s">
        <v>194</v>
      </c>
      <c r="B24" s="6" t="s">
        <v>159</v>
      </c>
      <c r="C24" s="6" t="s">
        <v>35</v>
      </c>
      <c r="D24" s="21" t="s">
        <v>139</v>
      </c>
      <c r="E24" s="21" t="s">
        <v>143</v>
      </c>
      <c r="F24" s="6">
        <v>0</v>
      </c>
      <c r="G24" s="6" t="s">
        <v>146</v>
      </c>
      <c r="H24" s="6" t="s">
        <v>9</v>
      </c>
      <c r="I24" s="6">
        <v>0</v>
      </c>
      <c r="J24" s="6">
        <v>0</v>
      </c>
      <c r="K24" s="6" t="s">
        <v>4</v>
      </c>
      <c r="L24" s="194">
        <v>30000</v>
      </c>
      <c r="M24" s="194">
        <v>0</v>
      </c>
      <c r="N24" s="194">
        <v>0</v>
      </c>
      <c r="O24" s="194">
        <v>0</v>
      </c>
      <c r="P24" s="194">
        <v>0</v>
      </c>
      <c r="Q24" s="194">
        <f t="shared" si="1"/>
        <v>30000</v>
      </c>
    </row>
    <row r="25" spans="1:17" ht="75.75" customHeight="1" hidden="1">
      <c r="A25" s="245" t="s">
        <v>209</v>
      </c>
      <c r="B25" s="6" t="s">
        <v>185</v>
      </c>
      <c r="C25" s="132" t="s">
        <v>33</v>
      </c>
      <c r="D25" s="131" t="s">
        <v>141</v>
      </c>
      <c r="E25" s="131" t="s">
        <v>140</v>
      </c>
      <c r="F25" s="123">
        <v>0</v>
      </c>
      <c r="G25" s="123" t="s">
        <v>148</v>
      </c>
      <c r="H25" s="123" t="s">
        <v>142</v>
      </c>
      <c r="I25" s="132">
        <v>2</v>
      </c>
      <c r="J25" s="132">
        <v>2</v>
      </c>
      <c r="K25" s="132" t="s">
        <v>4</v>
      </c>
      <c r="L25" s="198">
        <f>215576+30000</f>
        <v>245576</v>
      </c>
      <c r="M25" s="198"/>
      <c r="N25" s="194">
        <f>1425+1710</f>
        <v>3135</v>
      </c>
      <c r="O25" s="194">
        <v>0</v>
      </c>
      <c r="P25" s="194">
        <v>0</v>
      </c>
      <c r="Q25" s="194">
        <f t="shared" si="1"/>
        <v>248711</v>
      </c>
    </row>
    <row r="26" spans="1:17" ht="75.75" customHeight="1" hidden="1">
      <c r="A26" s="247" t="s">
        <v>228</v>
      </c>
      <c r="B26" s="158" t="s">
        <v>213</v>
      </c>
      <c r="C26" s="160" t="s">
        <v>212</v>
      </c>
      <c r="D26" s="162" t="s">
        <v>216</v>
      </c>
      <c r="E26" s="162" t="s">
        <v>214</v>
      </c>
      <c r="F26" s="159">
        <v>0</v>
      </c>
      <c r="G26" s="159" t="s">
        <v>215</v>
      </c>
      <c r="H26" s="161" t="s">
        <v>142</v>
      </c>
      <c r="I26" s="160">
        <v>2</v>
      </c>
      <c r="J26" s="160">
        <v>2</v>
      </c>
      <c r="K26" s="160" t="s">
        <v>38</v>
      </c>
      <c r="L26" s="201">
        <v>0</v>
      </c>
      <c r="M26" s="201"/>
      <c r="N26" s="202">
        <v>0</v>
      </c>
      <c r="O26" s="203">
        <f>35000+3636</f>
        <v>38636</v>
      </c>
      <c r="P26" s="203" t="s">
        <v>125</v>
      </c>
      <c r="Q26" s="203">
        <f t="shared" si="1"/>
        <v>38636</v>
      </c>
    </row>
    <row r="27" spans="1:17" ht="81.75" customHeight="1" hidden="1">
      <c r="A27" s="245" t="s">
        <v>195</v>
      </c>
      <c r="B27" s="6" t="s">
        <v>161</v>
      </c>
      <c r="C27" s="132" t="s">
        <v>42</v>
      </c>
      <c r="D27" s="131" t="s">
        <v>145</v>
      </c>
      <c r="E27" s="33" t="s">
        <v>144</v>
      </c>
      <c r="F27" s="82">
        <v>0</v>
      </c>
      <c r="G27" s="82" t="s">
        <v>154</v>
      </c>
      <c r="H27" s="82" t="s">
        <v>9</v>
      </c>
      <c r="I27" s="132">
        <v>0</v>
      </c>
      <c r="J27" s="132">
        <v>0</v>
      </c>
      <c r="K27" s="132" t="s">
        <v>4</v>
      </c>
      <c r="L27" s="198">
        <v>30000</v>
      </c>
      <c r="M27" s="198">
        <v>0</v>
      </c>
      <c r="N27" s="204">
        <v>0</v>
      </c>
      <c r="O27" s="194">
        <v>0</v>
      </c>
      <c r="P27" s="194">
        <v>0</v>
      </c>
      <c r="Q27" s="194">
        <f t="shared" si="1"/>
        <v>30000</v>
      </c>
    </row>
    <row r="28" spans="1:17" ht="79.5" customHeight="1" hidden="1">
      <c r="A28" s="249" t="s">
        <v>196</v>
      </c>
      <c r="B28" s="6" t="s">
        <v>163</v>
      </c>
      <c r="C28" s="132" t="s">
        <v>42</v>
      </c>
      <c r="D28" s="131" t="s">
        <v>151</v>
      </c>
      <c r="E28" s="33" t="s">
        <v>144</v>
      </c>
      <c r="F28" s="82" t="s">
        <v>152</v>
      </c>
      <c r="G28" s="82" t="s">
        <v>155</v>
      </c>
      <c r="H28" s="82" t="s">
        <v>54</v>
      </c>
      <c r="I28" s="132">
        <v>0</v>
      </c>
      <c r="J28" s="132">
        <v>0</v>
      </c>
      <c r="K28" s="132" t="s">
        <v>4</v>
      </c>
      <c r="L28" s="198">
        <v>30000</v>
      </c>
      <c r="M28" s="198">
        <v>0</v>
      </c>
      <c r="N28" s="204">
        <v>0</v>
      </c>
      <c r="O28" s="194">
        <v>0</v>
      </c>
      <c r="P28" s="194">
        <v>0</v>
      </c>
      <c r="Q28" s="194">
        <f t="shared" si="1"/>
        <v>30000</v>
      </c>
    </row>
    <row r="29" spans="1:17" s="8" customFormat="1" ht="78" customHeight="1" hidden="1">
      <c r="A29" s="245" t="s">
        <v>197</v>
      </c>
      <c r="B29" s="6" t="s">
        <v>165</v>
      </c>
      <c r="C29" s="6" t="s">
        <v>150</v>
      </c>
      <c r="D29" s="21" t="s">
        <v>158</v>
      </c>
      <c r="E29" s="33" t="s">
        <v>157</v>
      </c>
      <c r="F29" s="6">
        <v>0</v>
      </c>
      <c r="G29" s="6" t="s">
        <v>239</v>
      </c>
      <c r="H29" s="82" t="s">
        <v>54</v>
      </c>
      <c r="I29" s="132">
        <v>0</v>
      </c>
      <c r="J29" s="132">
        <v>0</v>
      </c>
      <c r="K29" s="132" t="s">
        <v>4</v>
      </c>
      <c r="L29" s="194">
        <v>75000</v>
      </c>
      <c r="M29" s="194">
        <v>0</v>
      </c>
      <c r="N29" s="194">
        <v>0</v>
      </c>
      <c r="O29" s="194">
        <v>0</v>
      </c>
      <c r="P29" s="194">
        <v>0</v>
      </c>
      <c r="Q29" s="194">
        <f t="shared" si="1"/>
        <v>75000</v>
      </c>
    </row>
    <row r="30" spans="1:17" s="8" customFormat="1" ht="78" customHeight="1" hidden="1">
      <c r="A30" s="251" t="s">
        <v>203</v>
      </c>
      <c r="B30" s="188" t="s">
        <v>47</v>
      </c>
      <c r="C30" s="188" t="s">
        <v>35</v>
      </c>
      <c r="D30" s="189" t="s">
        <v>50</v>
      </c>
      <c r="E30" s="190" t="s">
        <v>75</v>
      </c>
      <c r="F30" s="188">
        <v>0.4</v>
      </c>
      <c r="G30" s="188" t="s">
        <v>190</v>
      </c>
      <c r="H30" s="188" t="s">
        <v>63</v>
      </c>
      <c r="I30" s="188">
        <v>0</v>
      </c>
      <c r="J30" s="188">
        <v>0</v>
      </c>
      <c r="K30" s="188" t="s">
        <v>7</v>
      </c>
      <c r="L30" s="205">
        <v>12000</v>
      </c>
      <c r="M30" s="205"/>
      <c r="N30" s="205">
        <f>L30/0.943*0.057</f>
        <v>725.3446447507954</v>
      </c>
      <c r="O30" s="205">
        <v>0</v>
      </c>
      <c r="P30" s="205">
        <v>0</v>
      </c>
      <c r="Q30" s="205">
        <f t="shared" si="1"/>
        <v>12725.344644750796</v>
      </c>
    </row>
    <row r="31" spans="1:17" s="8" customFormat="1" ht="84" customHeight="1" hidden="1">
      <c r="A31" s="245" t="s">
        <v>202</v>
      </c>
      <c r="B31" s="53" t="s">
        <v>47</v>
      </c>
      <c r="C31" s="6" t="s">
        <v>35</v>
      </c>
      <c r="D31" s="21" t="s">
        <v>50</v>
      </c>
      <c r="E31" s="33" t="s">
        <v>75</v>
      </c>
      <c r="F31" s="122">
        <v>0.4</v>
      </c>
      <c r="G31" s="6" t="s">
        <v>5</v>
      </c>
      <c r="H31" s="6" t="s">
        <v>63</v>
      </c>
      <c r="I31" s="6">
        <v>0</v>
      </c>
      <c r="J31" s="6">
        <v>0</v>
      </c>
      <c r="K31" s="6" t="s">
        <v>8</v>
      </c>
      <c r="L31" s="206">
        <v>294940</v>
      </c>
      <c r="M31" s="207"/>
      <c r="N31" s="206">
        <v>0</v>
      </c>
      <c r="O31" s="194"/>
      <c r="P31" s="194"/>
      <c r="Q31" s="194">
        <f t="shared" si="1"/>
        <v>294940</v>
      </c>
    </row>
    <row r="32" spans="1:17" ht="72" customHeight="1" hidden="1">
      <c r="A32" s="91"/>
      <c r="B32" s="126"/>
      <c r="C32" s="325"/>
      <c r="D32" s="127"/>
      <c r="E32" s="127"/>
      <c r="F32" s="128"/>
      <c r="G32" s="128"/>
      <c r="H32" s="128"/>
      <c r="I32" s="129"/>
      <c r="J32" s="129"/>
      <c r="K32" s="128"/>
      <c r="L32" s="208"/>
      <c r="M32" s="209"/>
      <c r="N32" s="208"/>
      <c r="O32" s="208"/>
      <c r="P32" s="208"/>
      <c r="Q32" s="210"/>
    </row>
    <row r="33" spans="1:17" ht="44.25" customHeight="1" hidden="1">
      <c r="A33" s="77"/>
      <c r="B33" s="44" t="s">
        <v>2</v>
      </c>
      <c r="C33" s="326"/>
      <c r="D33" s="29"/>
      <c r="E33" s="29"/>
      <c r="F33" s="30"/>
      <c r="G33" s="30"/>
      <c r="H33" s="30"/>
      <c r="I33" s="31"/>
      <c r="J33" s="31"/>
      <c r="K33" s="30" t="s">
        <v>3</v>
      </c>
      <c r="L33" s="204">
        <v>500</v>
      </c>
      <c r="M33" s="211"/>
      <c r="N33" s="204"/>
      <c r="O33" s="204"/>
      <c r="P33" s="204"/>
      <c r="Q33" s="194">
        <f>SUM(L33:P33)</f>
        <v>500</v>
      </c>
    </row>
    <row r="34" spans="1:17" ht="72" customHeight="1" hidden="1">
      <c r="A34" s="111"/>
      <c r="B34" s="39"/>
      <c r="C34" s="167" t="s">
        <v>178</v>
      </c>
      <c r="D34" s="21"/>
      <c r="E34" s="21"/>
      <c r="F34" s="6"/>
      <c r="G34" s="6"/>
      <c r="H34" s="6"/>
      <c r="I34" s="14"/>
      <c r="J34" s="14"/>
      <c r="K34" s="6"/>
      <c r="L34" s="197">
        <f>SUM(L21:L33)</f>
        <v>1878691</v>
      </c>
      <c r="M34" s="197"/>
      <c r="N34" s="197">
        <f>SUM(N21:N33)</f>
        <v>74017.7942735949</v>
      </c>
      <c r="O34" s="211">
        <f>SUM(O20:O33)</f>
        <v>47211</v>
      </c>
      <c r="P34" s="211">
        <f>SUM(P21:P30)</f>
        <v>0</v>
      </c>
      <c r="Q34" s="211">
        <f>SUM(Q21:Q33)</f>
        <v>1999919.7942735946</v>
      </c>
    </row>
    <row r="35" spans="1:17" ht="34.5" customHeight="1" hidden="1">
      <c r="A35" s="80"/>
      <c r="B35" s="9"/>
      <c r="C35" s="181"/>
      <c r="D35" s="182"/>
      <c r="E35" s="182"/>
      <c r="F35" s="180"/>
      <c r="G35" s="180"/>
      <c r="H35" s="180"/>
      <c r="I35" s="183"/>
      <c r="J35" s="183"/>
      <c r="K35" s="180"/>
      <c r="L35" s="184"/>
      <c r="M35" s="184"/>
      <c r="N35" s="184"/>
      <c r="O35" s="184"/>
      <c r="P35" s="184"/>
      <c r="Q35" s="184"/>
    </row>
    <row r="36" spans="1:17" ht="45">
      <c r="A36" s="79" t="s">
        <v>198</v>
      </c>
      <c r="B36" s="6" t="s">
        <v>160</v>
      </c>
      <c r="C36" s="6" t="s">
        <v>35</v>
      </c>
      <c r="D36" s="6" t="s">
        <v>263</v>
      </c>
      <c r="E36" s="6" t="s">
        <v>343</v>
      </c>
      <c r="F36" s="6">
        <v>0</v>
      </c>
      <c r="G36" s="6" t="s">
        <v>147</v>
      </c>
      <c r="H36" s="6" t="s">
        <v>9</v>
      </c>
      <c r="I36" s="6">
        <v>0</v>
      </c>
      <c r="J36" s="6">
        <v>0</v>
      </c>
      <c r="K36" s="6" t="s">
        <v>4</v>
      </c>
      <c r="L36" s="198">
        <v>61222</v>
      </c>
      <c r="M36" s="198">
        <v>0</v>
      </c>
      <c r="N36" s="198">
        <v>0</v>
      </c>
      <c r="O36" s="198">
        <v>0</v>
      </c>
      <c r="P36" s="198">
        <v>0</v>
      </c>
      <c r="Q36" s="198">
        <f aca="true" t="shared" si="2" ref="Q36:Q41">SUM(L36:P36)</f>
        <v>61222</v>
      </c>
    </row>
    <row r="37" spans="1:17" ht="30">
      <c r="A37" s="245" t="s">
        <v>199</v>
      </c>
      <c r="B37" s="6" t="s">
        <v>164</v>
      </c>
      <c r="C37" s="132" t="s">
        <v>42</v>
      </c>
      <c r="D37" s="132" t="s">
        <v>264</v>
      </c>
      <c r="E37" s="123" t="s">
        <v>246</v>
      </c>
      <c r="F37" s="82" t="s">
        <v>152</v>
      </c>
      <c r="G37" s="82" t="s">
        <v>156</v>
      </c>
      <c r="H37" s="82" t="s">
        <v>54</v>
      </c>
      <c r="I37" s="132">
        <v>0</v>
      </c>
      <c r="J37" s="132">
        <v>0</v>
      </c>
      <c r="K37" s="132" t="s">
        <v>4</v>
      </c>
      <c r="L37" s="198">
        <v>230771</v>
      </c>
      <c r="M37" s="198">
        <v>0</v>
      </c>
      <c r="N37" s="198">
        <v>0</v>
      </c>
      <c r="O37" s="198">
        <v>0</v>
      </c>
      <c r="P37" s="198">
        <v>0</v>
      </c>
      <c r="Q37" s="198">
        <f t="shared" si="2"/>
        <v>230771</v>
      </c>
    </row>
    <row r="38" spans="1:17" ht="0.75" customHeight="1" hidden="1">
      <c r="A38" s="300"/>
      <c r="B38" s="298"/>
      <c r="C38" s="298"/>
      <c r="D38" s="298"/>
      <c r="E38" s="301"/>
      <c r="F38" s="301"/>
      <c r="G38" s="301"/>
      <c r="H38" s="82" t="s">
        <v>54</v>
      </c>
      <c r="I38" s="298"/>
      <c r="J38" s="298"/>
      <c r="K38" s="298"/>
      <c r="L38" s="299"/>
      <c r="M38" s="302"/>
      <c r="N38" s="299"/>
      <c r="O38" s="302"/>
      <c r="P38" s="302"/>
      <c r="Q38" s="299">
        <f t="shared" si="2"/>
        <v>0</v>
      </c>
    </row>
    <row r="39" spans="1:17" s="50" customFormat="1" ht="75">
      <c r="A39" s="245" t="s">
        <v>304</v>
      </c>
      <c r="B39" s="6" t="s">
        <v>221</v>
      </c>
      <c r="C39" s="6" t="s">
        <v>35</v>
      </c>
      <c r="D39" s="6" t="s">
        <v>273</v>
      </c>
      <c r="E39" s="6" t="s">
        <v>274</v>
      </c>
      <c r="F39" s="6">
        <v>0</v>
      </c>
      <c r="G39" s="6" t="s">
        <v>223</v>
      </c>
      <c r="H39" s="6" t="s">
        <v>237</v>
      </c>
      <c r="I39" s="6">
        <v>4</v>
      </c>
      <c r="J39" s="6">
        <v>4</v>
      </c>
      <c r="K39" s="6" t="s">
        <v>4</v>
      </c>
      <c r="L39" s="198">
        <v>105000</v>
      </c>
      <c r="M39" s="198">
        <v>0</v>
      </c>
      <c r="N39" s="198">
        <v>0</v>
      </c>
      <c r="O39" s="198">
        <v>0</v>
      </c>
      <c r="P39" s="198">
        <v>0</v>
      </c>
      <c r="Q39" s="198">
        <f t="shared" si="2"/>
        <v>105000</v>
      </c>
    </row>
    <row r="40" spans="1:86" s="8" customFormat="1" ht="15">
      <c r="A40" s="6"/>
      <c r="B40" s="6" t="s">
        <v>242</v>
      </c>
      <c r="C40" s="6" t="s">
        <v>34</v>
      </c>
      <c r="D40" s="6" t="s">
        <v>240</v>
      </c>
      <c r="E40" s="141" t="s">
        <v>241</v>
      </c>
      <c r="F40" s="3">
        <v>0</v>
      </c>
      <c r="G40" s="3" t="s">
        <v>243</v>
      </c>
      <c r="H40" s="82" t="s">
        <v>54</v>
      </c>
      <c r="I40" s="3">
        <v>0</v>
      </c>
      <c r="J40" s="3">
        <v>0</v>
      </c>
      <c r="K40" s="3" t="s">
        <v>3</v>
      </c>
      <c r="L40" s="198">
        <v>4745</v>
      </c>
      <c r="M40" s="198"/>
      <c r="N40" s="198">
        <f>L40/0.943*0.057</f>
        <v>286.81336161187704</v>
      </c>
      <c r="O40" s="342">
        <v>0</v>
      </c>
      <c r="P40" s="342">
        <v>0</v>
      </c>
      <c r="Q40" s="198">
        <f t="shared" si="2"/>
        <v>5031.813361611877</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row>
    <row r="41" spans="1:17" s="46" customFormat="1" ht="15.75">
      <c r="A41" s="22"/>
      <c r="B41" s="6" t="s">
        <v>278</v>
      </c>
      <c r="C41" s="6" t="s">
        <v>34</v>
      </c>
      <c r="D41" s="6" t="s">
        <v>271</v>
      </c>
      <c r="E41" s="141" t="s">
        <v>241</v>
      </c>
      <c r="F41" s="3">
        <v>0</v>
      </c>
      <c r="G41" s="3" t="s">
        <v>243</v>
      </c>
      <c r="H41" s="82" t="s">
        <v>54</v>
      </c>
      <c r="I41" s="3">
        <v>0</v>
      </c>
      <c r="J41" s="3">
        <v>0</v>
      </c>
      <c r="K41" s="3" t="s">
        <v>3</v>
      </c>
      <c r="L41" s="200">
        <v>25000</v>
      </c>
      <c r="M41" s="200"/>
      <c r="N41" s="198">
        <f>L41/0.943*0.057</f>
        <v>1511.134676564157</v>
      </c>
      <c r="O41" s="199">
        <v>0</v>
      </c>
      <c r="P41" s="199">
        <v>0</v>
      </c>
      <c r="Q41" s="198">
        <f t="shared" si="2"/>
        <v>26511.134676564157</v>
      </c>
    </row>
    <row r="42" spans="1:86" s="8" customFormat="1" ht="15">
      <c r="A42" s="6" t="s">
        <v>290</v>
      </c>
      <c r="B42" s="141" t="s">
        <v>305</v>
      </c>
      <c r="C42" s="132" t="s">
        <v>33</v>
      </c>
      <c r="D42" s="6" t="s">
        <v>230</v>
      </c>
      <c r="E42" s="6" t="s">
        <v>230</v>
      </c>
      <c r="F42" s="6">
        <v>0</v>
      </c>
      <c r="G42" s="6" t="s">
        <v>231</v>
      </c>
      <c r="H42" s="6" t="s">
        <v>235</v>
      </c>
      <c r="I42" s="6">
        <v>0</v>
      </c>
      <c r="J42" s="6">
        <v>0</v>
      </c>
      <c r="K42" s="90" t="s">
        <v>267</v>
      </c>
      <c r="L42" s="198">
        <v>1720000</v>
      </c>
      <c r="M42" s="198"/>
      <c r="N42" s="344"/>
      <c r="O42" s="344"/>
      <c r="P42" s="344"/>
      <c r="Q42" s="200">
        <v>1720000</v>
      </c>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row>
    <row r="43" spans="1:17" ht="15">
      <c r="A43" s="3" t="s">
        <v>291</v>
      </c>
      <c r="B43" s="141" t="s">
        <v>306</v>
      </c>
      <c r="C43" s="3" t="s">
        <v>33</v>
      </c>
      <c r="D43" s="6" t="s">
        <v>88</v>
      </c>
      <c r="E43" s="6" t="s">
        <v>89</v>
      </c>
      <c r="F43" s="6">
        <v>8.3</v>
      </c>
      <c r="G43" s="6" t="s">
        <v>311</v>
      </c>
      <c r="H43" s="6" t="s">
        <v>142</v>
      </c>
      <c r="I43" s="6">
        <v>4</v>
      </c>
      <c r="J43" s="6">
        <v>4</v>
      </c>
      <c r="K43" s="90" t="s">
        <v>267</v>
      </c>
      <c r="L43" s="198">
        <v>13872000</v>
      </c>
      <c r="M43" s="198"/>
      <c r="N43" s="343"/>
      <c r="O43" s="344"/>
      <c r="P43" s="344"/>
      <c r="Q43" s="200">
        <f>SUM(L43:P43)</f>
        <v>13872000</v>
      </c>
    </row>
    <row r="44" spans="1:17" s="46" customFormat="1" ht="15.75">
      <c r="A44" s="300"/>
      <c r="B44" s="92" t="s">
        <v>2</v>
      </c>
      <c r="C44" s="3"/>
      <c r="D44" s="3"/>
      <c r="E44" s="3"/>
      <c r="F44" s="3"/>
      <c r="G44" s="3"/>
      <c r="H44" s="3"/>
      <c r="I44" s="3"/>
      <c r="J44" s="3"/>
      <c r="K44" s="3" t="s">
        <v>3</v>
      </c>
      <c r="L44" s="200">
        <v>500</v>
      </c>
      <c r="M44" s="157"/>
      <c r="N44" s="200">
        <v>0</v>
      </c>
      <c r="O44" s="200">
        <v>0</v>
      </c>
      <c r="P44" s="200">
        <v>0</v>
      </c>
      <c r="Q44" s="200">
        <f>SUM(L44:P44)</f>
        <v>500</v>
      </c>
    </row>
    <row r="45" spans="1:17" s="46" customFormat="1" ht="15.75">
      <c r="A45" s="111"/>
      <c r="B45" s="49"/>
      <c r="C45" s="133" t="s">
        <v>30</v>
      </c>
      <c r="D45" s="21"/>
      <c r="E45" s="21"/>
      <c r="F45" s="6"/>
      <c r="G45" s="6"/>
      <c r="H45" s="6"/>
      <c r="I45" s="14"/>
      <c r="J45" s="14"/>
      <c r="K45" s="6"/>
      <c r="L45" s="199">
        <f aca="true" t="shared" si="3" ref="L45:Q45">SUM(L36:L44)</f>
        <v>16019238</v>
      </c>
      <c r="M45" s="199">
        <f t="shared" si="3"/>
        <v>0</v>
      </c>
      <c r="N45" s="199">
        <f t="shared" si="3"/>
        <v>1797.948038176034</v>
      </c>
      <c r="O45" s="199">
        <f t="shared" si="3"/>
        <v>0</v>
      </c>
      <c r="P45" s="199">
        <f t="shared" si="3"/>
        <v>0</v>
      </c>
      <c r="Q45" s="199">
        <f t="shared" si="3"/>
        <v>16021035.948038176</v>
      </c>
    </row>
    <row r="46" spans="1:17" s="46" customFormat="1" ht="29.25" customHeight="1" hidden="1">
      <c r="A46" s="111"/>
      <c r="B46" s="218"/>
      <c r="C46" s="181"/>
      <c r="D46" s="182"/>
      <c r="E46" s="182"/>
      <c r="F46" s="180"/>
      <c r="G46" s="180"/>
      <c r="H46" s="180"/>
      <c r="I46" s="183"/>
      <c r="J46" s="183"/>
      <c r="K46" s="180"/>
      <c r="L46" s="345"/>
      <c r="M46" s="345"/>
      <c r="N46" s="345"/>
      <c r="O46" s="345"/>
      <c r="P46" s="345"/>
      <c r="Q46" s="345"/>
    </row>
    <row r="47" spans="1:17" s="51" customFormat="1" ht="15.75">
      <c r="A47" s="257">
        <v>2017</v>
      </c>
      <c r="B47" s="186"/>
      <c r="C47" s="317"/>
      <c r="D47" s="186"/>
      <c r="E47" s="186"/>
      <c r="F47" s="186"/>
      <c r="G47" s="186"/>
      <c r="H47" s="186"/>
      <c r="I47" s="186"/>
      <c r="J47" s="186"/>
      <c r="K47" s="328"/>
      <c r="L47" s="340"/>
      <c r="M47" s="340"/>
      <c r="N47" s="340"/>
      <c r="O47" s="340"/>
      <c r="P47" s="340"/>
      <c r="Q47" s="340"/>
    </row>
    <row r="48" spans="1:17" ht="19.5" customHeight="1">
      <c r="A48" s="231" t="s">
        <v>191</v>
      </c>
      <c r="B48" s="220" t="s">
        <v>193</v>
      </c>
      <c r="C48" s="221" t="s">
        <v>14</v>
      </c>
      <c r="D48" s="219" t="s">
        <v>14</v>
      </c>
      <c r="E48" s="219" t="s">
        <v>14</v>
      </c>
      <c r="F48" s="219" t="s">
        <v>15</v>
      </c>
      <c r="G48" s="219" t="s">
        <v>103</v>
      </c>
      <c r="H48" s="219" t="s">
        <v>56</v>
      </c>
      <c r="I48" s="222" t="s">
        <v>0</v>
      </c>
      <c r="J48" s="222" t="s">
        <v>0</v>
      </c>
      <c r="K48" s="219" t="s">
        <v>16</v>
      </c>
      <c r="L48" s="223" t="s">
        <v>17</v>
      </c>
      <c r="M48" s="223" t="s">
        <v>33</v>
      </c>
      <c r="N48" s="219" t="s">
        <v>18</v>
      </c>
      <c r="O48" s="221" t="s">
        <v>19</v>
      </c>
      <c r="P48" s="221" t="s">
        <v>19</v>
      </c>
      <c r="Q48" s="219" t="s">
        <v>1</v>
      </c>
    </row>
    <row r="49" spans="1:17" ht="15.75">
      <c r="A49" s="236" t="s">
        <v>192</v>
      </c>
      <c r="B49" s="225"/>
      <c r="C49" s="226" t="s">
        <v>20</v>
      </c>
      <c r="D49" s="227" t="s">
        <v>21</v>
      </c>
      <c r="E49" s="227" t="s">
        <v>22</v>
      </c>
      <c r="F49" s="227"/>
      <c r="G49" s="228" t="s">
        <v>101</v>
      </c>
      <c r="H49" s="227" t="s">
        <v>57</v>
      </c>
      <c r="I49" s="227" t="s">
        <v>23</v>
      </c>
      <c r="J49" s="227" t="s">
        <v>24</v>
      </c>
      <c r="K49" s="227" t="s">
        <v>25</v>
      </c>
      <c r="L49" s="229" t="s">
        <v>26</v>
      </c>
      <c r="M49" s="230" t="s">
        <v>39</v>
      </c>
      <c r="N49" s="227" t="s">
        <v>27</v>
      </c>
      <c r="O49" s="225" t="s">
        <v>126</v>
      </c>
      <c r="P49" s="226" t="s">
        <v>26</v>
      </c>
      <c r="Q49" s="227" t="s">
        <v>28</v>
      </c>
    </row>
    <row r="50" spans="1:17" s="50" customFormat="1" ht="75.75" thickBot="1">
      <c r="A50" s="275" t="s">
        <v>289</v>
      </c>
      <c r="B50" s="64" t="s">
        <v>222</v>
      </c>
      <c r="C50" s="64" t="s">
        <v>35</v>
      </c>
      <c r="D50" s="64" t="s">
        <v>273</v>
      </c>
      <c r="E50" s="64" t="s">
        <v>274</v>
      </c>
      <c r="F50" s="64">
        <v>0</v>
      </c>
      <c r="G50" s="64" t="s">
        <v>272</v>
      </c>
      <c r="H50" s="64" t="s">
        <v>237</v>
      </c>
      <c r="I50" s="64">
        <v>4</v>
      </c>
      <c r="J50" s="64">
        <v>4</v>
      </c>
      <c r="K50" s="64" t="s">
        <v>4</v>
      </c>
      <c r="L50" s="410">
        <f>281500+70069</f>
        <v>351569</v>
      </c>
      <c r="M50" s="410">
        <v>0</v>
      </c>
      <c r="N50" s="410"/>
      <c r="O50" s="410"/>
      <c r="P50" s="410"/>
      <c r="Q50" s="410">
        <f aca="true" t="shared" si="4" ref="Q50:Q58">SUM(L50:P50)</f>
        <v>351569</v>
      </c>
    </row>
    <row r="51" spans="1:17" s="46" customFormat="1" ht="15">
      <c r="A51" s="79" t="s">
        <v>207</v>
      </c>
      <c r="B51" s="318" t="s">
        <v>100</v>
      </c>
      <c r="C51" s="318" t="s">
        <v>40</v>
      </c>
      <c r="D51" s="385" t="s">
        <v>265</v>
      </c>
      <c r="E51" s="385" t="s">
        <v>111</v>
      </c>
      <c r="F51" s="27">
        <v>0.6</v>
      </c>
      <c r="G51" s="27" t="s">
        <v>60</v>
      </c>
      <c r="H51" s="27" t="s">
        <v>63</v>
      </c>
      <c r="I51" s="27">
        <v>2</v>
      </c>
      <c r="J51" s="27">
        <v>2</v>
      </c>
      <c r="K51" s="27" t="s">
        <v>3</v>
      </c>
      <c r="L51" s="196">
        <v>1332653</v>
      </c>
      <c r="M51" s="192"/>
      <c r="N51" s="192">
        <f>(+L51+M51)/0.943*0.057</f>
        <v>80552.72640509014</v>
      </c>
      <c r="O51" s="192"/>
      <c r="P51" s="192"/>
      <c r="Q51" s="192">
        <f t="shared" si="4"/>
        <v>1413205.7264050902</v>
      </c>
    </row>
    <row r="52" spans="1:17" s="46" customFormat="1" ht="30">
      <c r="A52" s="245" t="s">
        <v>200</v>
      </c>
      <c r="B52" s="6" t="s">
        <v>162</v>
      </c>
      <c r="C52" s="132" t="s">
        <v>42</v>
      </c>
      <c r="D52" s="132" t="s">
        <v>266</v>
      </c>
      <c r="E52" s="123" t="s">
        <v>246</v>
      </c>
      <c r="F52" s="82">
        <v>0</v>
      </c>
      <c r="G52" s="82" t="s">
        <v>153</v>
      </c>
      <c r="H52" s="82" t="s">
        <v>9</v>
      </c>
      <c r="I52" s="132">
        <v>0</v>
      </c>
      <c r="J52" s="132">
        <v>0</v>
      </c>
      <c r="K52" s="132" t="s">
        <v>4</v>
      </c>
      <c r="L52" s="198">
        <v>159048</v>
      </c>
      <c r="M52" s="198">
        <v>0</v>
      </c>
      <c r="N52" s="342"/>
      <c r="O52" s="198"/>
      <c r="P52" s="198"/>
      <c r="Q52" s="198">
        <f t="shared" si="4"/>
        <v>159048</v>
      </c>
    </row>
    <row r="53" spans="1:17" s="46" customFormat="1" ht="15">
      <c r="A53" s="245" t="s">
        <v>312</v>
      </c>
      <c r="B53" s="6" t="s">
        <v>319</v>
      </c>
      <c r="C53" s="132" t="s">
        <v>42</v>
      </c>
      <c r="D53" s="132" t="s">
        <v>310</v>
      </c>
      <c r="E53" s="132" t="s">
        <v>310</v>
      </c>
      <c r="F53" s="82">
        <v>0.7</v>
      </c>
      <c r="G53" s="82" t="s">
        <v>333</v>
      </c>
      <c r="H53" s="82" t="s">
        <v>63</v>
      </c>
      <c r="I53" s="132">
        <v>2</v>
      </c>
      <c r="J53" s="132">
        <v>2</v>
      </c>
      <c r="K53" s="132" t="s">
        <v>3</v>
      </c>
      <c r="L53" s="198">
        <v>139490</v>
      </c>
      <c r="M53" s="198"/>
      <c r="N53" s="342">
        <f>(+L53+M53)/0.943*0.057</f>
        <v>8431.52704135737</v>
      </c>
      <c r="O53" s="198"/>
      <c r="P53" s="198"/>
      <c r="Q53" s="198">
        <f t="shared" si="4"/>
        <v>147921.52704135736</v>
      </c>
    </row>
    <row r="54" spans="1:86" s="8" customFormat="1" ht="30.75">
      <c r="A54" s="245" t="s">
        <v>201</v>
      </c>
      <c r="B54" s="6" t="s">
        <v>166</v>
      </c>
      <c r="C54" s="6" t="s">
        <v>150</v>
      </c>
      <c r="D54" s="6" t="s">
        <v>245</v>
      </c>
      <c r="E54" s="123" t="s">
        <v>344</v>
      </c>
      <c r="F54" s="6">
        <v>0</v>
      </c>
      <c r="G54" s="6" t="s">
        <v>341</v>
      </c>
      <c r="H54" s="123" t="s">
        <v>54</v>
      </c>
      <c r="I54" s="132">
        <v>0</v>
      </c>
      <c r="J54" s="132">
        <v>0</v>
      </c>
      <c r="K54" s="132" t="s">
        <v>4</v>
      </c>
      <c r="L54" s="198">
        <v>148024</v>
      </c>
      <c r="M54" s="198">
        <v>0</v>
      </c>
      <c r="N54" s="198"/>
      <c r="O54" s="199"/>
      <c r="P54" s="199"/>
      <c r="Q54" s="198">
        <f t="shared" si="4"/>
        <v>148024</v>
      </c>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row>
    <row r="55" spans="1:17" s="46" customFormat="1" ht="15.75">
      <c r="A55" s="22"/>
      <c r="B55" s="6" t="s">
        <v>279</v>
      </c>
      <c r="C55" s="6" t="s">
        <v>34</v>
      </c>
      <c r="D55" s="6" t="s">
        <v>270</v>
      </c>
      <c r="E55" s="141" t="s">
        <v>241</v>
      </c>
      <c r="F55" s="3">
        <v>0</v>
      </c>
      <c r="G55" s="3" t="s">
        <v>243</v>
      </c>
      <c r="H55" s="123" t="s">
        <v>54</v>
      </c>
      <c r="I55" s="3">
        <v>0</v>
      </c>
      <c r="J55" s="3">
        <v>0</v>
      </c>
      <c r="K55" s="3" t="s">
        <v>3</v>
      </c>
      <c r="L55" s="200">
        <v>25000</v>
      </c>
      <c r="M55" s="200"/>
      <c r="N55" s="198"/>
      <c r="O55" s="199"/>
      <c r="P55" s="199"/>
      <c r="Q55" s="198">
        <f t="shared" si="4"/>
        <v>25000</v>
      </c>
    </row>
    <row r="56" spans="1:17" s="46" customFormat="1" ht="15">
      <c r="A56" s="6" t="s">
        <v>294</v>
      </c>
      <c r="B56" s="312" t="s">
        <v>302</v>
      </c>
      <c r="C56" s="327" t="s">
        <v>292</v>
      </c>
      <c r="D56" s="6" t="s">
        <v>85</v>
      </c>
      <c r="E56" s="6" t="s">
        <v>86</v>
      </c>
      <c r="F56" s="6">
        <v>0</v>
      </c>
      <c r="G56" s="6" t="s">
        <v>80</v>
      </c>
      <c r="H56" s="6" t="s">
        <v>235</v>
      </c>
      <c r="I56" s="6">
        <v>2</v>
      </c>
      <c r="J56" s="6">
        <v>2</v>
      </c>
      <c r="K56" s="90" t="s">
        <v>267</v>
      </c>
      <c r="L56" s="198">
        <v>320000</v>
      </c>
      <c r="M56" s="198"/>
      <c r="N56" s="343"/>
      <c r="O56" s="344"/>
      <c r="P56" s="344"/>
      <c r="Q56" s="200">
        <f t="shared" si="4"/>
        <v>320000</v>
      </c>
    </row>
    <row r="57" spans="1:17" s="51" customFormat="1" ht="30">
      <c r="A57" s="245" t="s">
        <v>229</v>
      </c>
      <c r="B57" s="6" t="s">
        <v>218</v>
      </c>
      <c r="C57" s="132" t="s">
        <v>33</v>
      </c>
      <c r="D57" s="132" t="s">
        <v>216</v>
      </c>
      <c r="E57" s="132" t="s">
        <v>214</v>
      </c>
      <c r="F57" s="123">
        <v>0</v>
      </c>
      <c r="G57" s="123" t="s">
        <v>219</v>
      </c>
      <c r="H57" s="123" t="s">
        <v>142</v>
      </c>
      <c r="I57" s="132">
        <v>2</v>
      </c>
      <c r="J57" s="132">
        <v>2</v>
      </c>
      <c r="K57" s="3" t="s">
        <v>4</v>
      </c>
      <c r="L57" s="200">
        <f>287704+29893</f>
        <v>317597</v>
      </c>
      <c r="M57" s="200"/>
      <c r="N57" s="198"/>
      <c r="O57" s="198"/>
      <c r="P57" s="198">
        <v>19179</v>
      </c>
      <c r="Q57" s="198">
        <f t="shared" si="4"/>
        <v>336776</v>
      </c>
    </row>
    <row r="58" spans="1:17" s="51" customFormat="1" ht="15.75">
      <c r="A58" s="381"/>
      <c r="B58" s="130" t="s">
        <v>2</v>
      </c>
      <c r="C58" s="327"/>
      <c r="D58" s="27"/>
      <c r="E58" s="27"/>
      <c r="F58" s="27"/>
      <c r="G58" s="27"/>
      <c r="H58" s="27"/>
      <c r="I58" s="27"/>
      <c r="J58" s="27"/>
      <c r="K58" s="166" t="s">
        <v>3</v>
      </c>
      <c r="L58" s="198">
        <v>500</v>
      </c>
      <c r="M58" s="198"/>
      <c r="N58" s="198">
        <v>0</v>
      </c>
      <c r="O58" s="198">
        <v>0</v>
      </c>
      <c r="P58" s="198">
        <v>0</v>
      </c>
      <c r="Q58" s="200">
        <f t="shared" si="4"/>
        <v>500</v>
      </c>
    </row>
    <row r="59" spans="1:17" s="51" customFormat="1" ht="15.75">
      <c r="A59" s="382"/>
      <c r="B59" s="52"/>
      <c r="C59" s="134" t="s">
        <v>31</v>
      </c>
      <c r="D59" s="29"/>
      <c r="E59" s="30"/>
      <c r="F59" s="30"/>
      <c r="G59" s="30"/>
      <c r="H59" s="29"/>
      <c r="I59" s="31"/>
      <c r="J59" s="330"/>
      <c r="K59" s="32"/>
      <c r="L59" s="346">
        <f>SUM(L50:L58)</f>
        <v>2793881</v>
      </c>
      <c r="M59" s="346">
        <f>SUM(M51:M58)</f>
        <v>0</v>
      </c>
      <c r="N59" s="346">
        <f>SUM(N50:N58)</f>
        <v>88984.25344644752</v>
      </c>
      <c r="O59" s="346">
        <f>SUM(O51:O58)</f>
        <v>0</v>
      </c>
      <c r="P59" s="346">
        <f>SUM(P51:P58)</f>
        <v>19179</v>
      </c>
      <c r="Q59" s="346">
        <f>SUM(Q51:Q58)</f>
        <v>2550475.2534464477</v>
      </c>
    </row>
    <row r="60" spans="1:17" ht="19.5" customHeight="1">
      <c r="A60" s="257">
        <v>2018</v>
      </c>
      <c r="B60" s="373"/>
      <c r="C60" s="374"/>
      <c r="D60" s="374"/>
      <c r="E60" s="374"/>
      <c r="F60" s="374"/>
      <c r="G60" s="374"/>
      <c r="H60" s="374"/>
      <c r="I60" s="374"/>
      <c r="J60" s="374"/>
      <c r="K60" s="374"/>
      <c r="L60" s="374"/>
      <c r="M60" s="374"/>
      <c r="N60" s="374"/>
      <c r="O60" s="374"/>
      <c r="P60" s="374"/>
      <c r="Q60" s="375"/>
    </row>
    <row r="61" spans="1:17" ht="15.75">
      <c r="A61" s="231" t="s">
        <v>191</v>
      </c>
      <c r="B61" s="220" t="s">
        <v>193</v>
      </c>
      <c r="C61" s="221" t="s">
        <v>14</v>
      </c>
      <c r="D61" s="219" t="s">
        <v>14</v>
      </c>
      <c r="E61" s="219" t="s">
        <v>14</v>
      </c>
      <c r="F61" s="219" t="s">
        <v>15</v>
      </c>
      <c r="G61" s="219" t="s">
        <v>103</v>
      </c>
      <c r="H61" s="219" t="s">
        <v>56</v>
      </c>
      <c r="I61" s="222" t="s">
        <v>0</v>
      </c>
      <c r="J61" s="222" t="s">
        <v>0</v>
      </c>
      <c r="K61" s="219" t="s">
        <v>16</v>
      </c>
      <c r="L61" s="223" t="s">
        <v>17</v>
      </c>
      <c r="M61" s="223" t="s">
        <v>33</v>
      </c>
      <c r="N61" s="219" t="s">
        <v>18</v>
      </c>
      <c r="O61" s="221" t="s">
        <v>19</v>
      </c>
      <c r="P61" s="221" t="s">
        <v>19</v>
      </c>
      <c r="Q61" s="219" t="s">
        <v>1</v>
      </c>
    </row>
    <row r="62" spans="1:17" s="339" customFormat="1" ht="15.75">
      <c r="A62" s="236" t="s">
        <v>192</v>
      </c>
      <c r="B62" s="334"/>
      <c r="C62" s="335" t="s">
        <v>20</v>
      </c>
      <c r="D62" s="336" t="s">
        <v>21</v>
      </c>
      <c r="E62" s="336" t="s">
        <v>22</v>
      </c>
      <c r="F62" s="336"/>
      <c r="G62" s="228" t="s">
        <v>101</v>
      </c>
      <c r="H62" s="336" t="s">
        <v>57</v>
      </c>
      <c r="I62" s="336" t="s">
        <v>23</v>
      </c>
      <c r="J62" s="336" t="s">
        <v>24</v>
      </c>
      <c r="K62" s="336" t="s">
        <v>25</v>
      </c>
      <c r="L62" s="337" t="s">
        <v>26</v>
      </c>
      <c r="M62" s="338" t="s">
        <v>39</v>
      </c>
      <c r="N62" s="336" t="s">
        <v>27</v>
      </c>
      <c r="O62" s="334" t="s">
        <v>126</v>
      </c>
      <c r="P62" s="335" t="s">
        <v>26</v>
      </c>
      <c r="Q62" s="336" t="s">
        <v>28</v>
      </c>
    </row>
    <row r="63" spans="1:86" s="13" customFormat="1" ht="31.5">
      <c r="A63" s="399" t="s">
        <v>312</v>
      </c>
      <c r="B63" s="400" t="s">
        <v>323</v>
      </c>
      <c r="C63" s="401" t="s">
        <v>35</v>
      </c>
      <c r="D63" s="402" t="s">
        <v>315</v>
      </c>
      <c r="E63" s="402" t="s">
        <v>316</v>
      </c>
      <c r="F63" s="403">
        <v>6</v>
      </c>
      <c r="G63" s="403" t="s">
        <v>333</v>
      </c>
      <c r="H63" s="403" t="s">
        <v>235</v>
      </c>
      <c r="I63" s="402">
        <v>2</v>
      </c>
      <c r="J63" s="402">
        <v>2</v>
      </c>
      <c r="K63" s="402" t="s">
        <v>3</v>
      </c>
      <c r="L63" s="404">
        <v>200000</v>
      </c>
      <c r="M63" s="404"/>
      <c r="N63" s="409">
        <f>(+L63+M63)/0.943*0.057</f>
        <v>12089.077412513256</v>
      </c>
      <c r="O63" s="404"/>
      <c r="P63" s="404"/>
      <c r="Q63" s="406">
        <f aca="true" t="shared" si="5" ref="Q63:Q68">SUM(L63:P63)</f>
        <v>212089.07741251326</v>
      </c>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row>
    <row r="64" spans="1:17" s="46" customFormat="1" ht="30">
      <c r="A64" s="264" t="s">
        <v>210</v>
      </c>
      <c r="B64" s="6" t="s">
        <v>186</v>
      </c>
      <c r="C64" s="132" t="s">
        <v>33</v>
      </c>
      <c r="D64" s="132" t="s">
        <v>141</v>
      </c>
      <c r="E64" s="132" t="s">
        <v>342</v>
      </c>
      <c r="F64" s="123">
        <v>1</v>
      </c>
      <c r="G64" s="123" t="s">
        <v>149</v>
      </c>
      <c r="H64" s="123" t="s">
        <v>142</v>
      </c>
      <c r="I64" s="132">
        <v>2</v>
      </c>
      <c r="J64" s="132">
        <v>2</v>
      </c>
      <c r="K64" s="132" t="s">
        <v>4</v>
      </c>
      <c r="L64" s="198">
        <v>521580</v>
      </c>
      <c r="M64" s="198"/>
      <c r="N64" s="198">
        <v>3420</v>
      </c>
      <c r="O64" s="198">
        <v>0</v>
      </c>
      <c r="P64" s="198">
        <v>0</v>
      </c>
      <c r="Q64" s="198">
        <f t="shared" si="5"/>
        <v>525000</v>
      </c>
    </row>
    <row r="65" spans="1:17" s="46" customFormat="1" ht="15">
      <c r="A65" s="6" t="s">
        <v>293</v>
      </c>
      <c r="B65" s="141" t="s">
        <v>299</v>
      </c>
      <c r="C65" s="327" t="s">
        <v>292</v>
      </c>
      <c r="D65" s="6" t="s">
        <v>85</v>
      </c>
      <c r="E65" s="6" t="s">
        <v>86</v>
      </c>
      <c r="F65" s="6">
        <v>0</v>
      </c>
      <c r="G65" s="6" t="s">
        <v>295</v>
      </c>
      <c r="H65" s="6" t="s">
        <v>235</v>
      </c>
      <c r="I65" s="6">
        <v>2</v>
      </c>
      <c r="J65" s="6">
        <v>2</v>
      </c>
      <c r="K65" s="90" t="s">
        <v>267</v>
      </c>
      <c r="L65" s="198">
        <v>6870000</v>
      </c>
      <c r="M65" s="198"/>
      <c r="N65" s="343"/>
      <c r="O65" s="344"/>
      <c r="P65" s="344"/>
      <c r="Q65" s="200">
        <f t="shared" si="5"/>
        <v>6870000</v>
      </c>
    </row>
    <row r="66" spans="1:17" s="46" customFormat="1" ht="30">
      <c r="A66" s="6" t="s">
        <v>296</v>
      </c>
      <c r="B66" s="141" t="s">
        <v>300</v>
      </c>
      <c r="C66" s="327" t="s">
        <v>33</v>
      </c>
      <c r="D66" s="6" t="s">
        <v>188</v>
      </c>
      <c r="E66" s="6" t="s">
        <v>187</v>
      </c>
      <c r="F66" s="6">
        <v>2</v>
      </c>
      <c r="G66" s="6" t="s">
        <v>311</v>
      </c>
      <c r="H66" s="6" t="s">
        <v>83</v>
      </c>
      <c r="I66" s="6">
        <v>2</v>
      </c>
      <c r="J66" s="6">
        <v>2</v>
      </c>
      <c r="K66" s="90" t="s">
        <v>189</v>
      </c>
      <c r="L66" s="198">
        <v>2093000</v>
      </c>
      <c r="M66" s="198"/>
      <c r="N66" s="343"/>
      <c r="O66" s="344"/>
      <c r="P66" s="344"/>
      <c r="Q66" s="200">
        <f t="shared" si="5"/>
        <v>2093000</v>
      </c>
    </row>
    <row r="67" spans="1:17" s="46" customFormat="1" ht="15">
      <c r="A67" s="6" t="s">
        <v>298</v>
      </c>
      <c r="B67" s="141" t="s">
        <v>301</v>
      </c>
      <c r="C67" s="327" t="s">
        <v>33</v>
      </c>
      <c r="D67" s="6" t="s">
        <v>307</v>
      </c>
      <c r="E67" s="6" t="s">
        <v>234</v>
      </c>
      <c r="F67" s="6">
        <v>3.41</v>
      </c>
      <c r="G67" s="6" t="s">
        <v>109</v>
      </c>
      <c r="H67" s="6" t="s">
        <v>236</v>
      </c>
      <c r="I67" s="6">
        <v>4</v>
      </c>
      <c r="J67" s="6">
        <v>6</v>
      </c>
      <c r="K67" s="90" t="s">
        <v>267</v>
      </c>
      <c r="L67" s="198">
        <v>85000000</v>
      </c>
      <c r="M67" s="198"/>
      <c r="N67" s="343"/>
      <c r="O67" s="343"/>
      <c r="P67" s="343"/>
      <c r="Q67" s="200">
        <f t="shared" si="5"/>
        <v>85000000</v>
      </c>
    </row>
    <row r="68" spans="1:17" s="51" customFormat="1" ht="15.75">
      <c r="A68" s="77"/>
      <c r="B68" s="54" t="s">
        <v>2</v>
      </c>
      <c r="C68" s="27"/>
      <c r="D68" s="27"/>
      <c r="E68" s="27"/>
      <c r="F68" s="27"/>
      <c r="G68" s="27"/>
      <c r="H68" s="27"/>
      <c r="I68" s="27"/>
      <c r="J68" s="27"/>
      <c r="K68" s="166" t="s">
        <v>3</v>
      </c>
      <c r="L68" s="192">
        <v>500</v>
      </c>
      <c r="M68" s="192"/>
      <c r="N68" s="192">
        <v>0</v>
      </c>
      <c r="O68" s="192">
        <v>0</v>
      </c>
      <c r="P68" s="192">
        <v>0</v>
      </c>
      <c r="Q68" s="196">
        <f t="shared" si="5"/>
        <v>500</v>
      </c>
    </row>
    <row r="69" spans="1:17" s="51" customFormat="1" ht="15.75">
      <c r="A69" s="111"/>
      <c r="B69" s="145"/>
      <c r="C69" s="134" t="s">
        <v>32</v>
      </c>
      <c r="D69" s="29"/>
      <c r="E69" s="30"/>
      <c r="F69" s="30"/>
      <c r="G69" s="30"/>
      <c r="H69" s="29"/>
      <c r="I69" s="31"/>
      <c r="J69" s="31"/>
      <c r="K69" s="32"/>
      <c r="L69" s="346">
        <f>SUM(L63:L68)</f>
        <v>94685080</v>
      </c>
      <c r="M69" s="346"/>
      <c r="N69" s="346">
        <f>SUM(N63:N68)</f>
        <v>15509.077412513256</v>
      </c>
      <c r="O69" s="346">
        <f>SUM(O63:O68)</f>
        <v>0</v>
      </c>
      <c r="P69" s="346">
        <f>SUM(P63:P68)</f>
        <v>0</v>
      </c>
      <c r="Q69" s="346">
        <f>SUM(Q63:Q68)</f>
        <v>94700589.07741252</v>
      </c>
    </row>
    <row r="70" spans="1:17" s="51" customFormat="1" ht="37.5" customHeight="1" hidden="1">
      <c r="A70" s="80"/>
      <c r="B70" s="9"/>
      <c r="C70" s="181"/>
      <c r="D70" s="182"/>
      <c r="E70" s="180"/>
      <c r="F70" s="180"/>
      <c r="G70" s="180"/>
      <c r="H70" s="182"/>
      <c r="I70" s="183"/>
      <c r="J70" s="183"/>
      <c r="K70" s="184"/>
      <c r="L70" s="184"/>
      <c r="M70" s="184"/>
      <c r="N70" s="184"/>
      <c r="O70" s="185"/>
      <c r="P70" s="185"/>
      <c r="Q70" s="185"/>
    </row>
    <row r="71" spans="1:17" s="51" customFormat="1" ht="15.75">
      <c r="A71" s="257">
        <v>2019</v>
      </c>
      <c r="B71" s="373"/>
      <c r="C71" s="374"/>
      <c r="D71" s="374"/>
      <c r="E71" s="374"/>
      <c r="F71" s="374"/>
      <c r="G71" s="374"/>
      <c r="H71" s="374"/>
      <c r="I71" s="374"/>
      <c r="J71" s="374"/>
      <c r="K71" s="374"/>
      <c r="L71" s="374"/>
      <c r="M71" s="374"/>
      <c r="N71" s="374"/>
      <c r="O71" s="374"/>
      <c r="P71" s="374"/>
      <c r="Q71" s="375"/>
    </row>
    <row r="72" spans="1:17" ht="15.75">
      <c r="A72" s="231" t="s">
        <v>191</v>
      </c>
      <c r="B72" s="220" t="s">
        <v>193</v>
      </c>
      <c r="C72" s="221" t="s">
        <v>14</v>
      </c>
      <c r="D72" s="219" t="s">
        <v>14</v>
      </c>
      <c r="E72" s="219" t="s">
        <v>14</v>
      </c>
      <c r="F72" s="219" t="s">
        <v>15</v>
      </c>
      <c r="G72" s="219" t="s">
        <v>103</v>
      </c>
      <c r="H72" s="219" t="s">
        <v>56</v>
      </c>
      <c r="I72" s="222" t="s">
        <v>0</v>
      </c>
      <c r="J72" s="222" t="s">
        <v>0</v>
      </c>
      <c r="K72" s="219" t="s">
        <v>16</v>
      </c>
      <c r="L72" s="223" t="s">
        <v>17</v>
      </c>
      <c r="M72" s="223" t="s">
        <v>33</v>
      </c>
      <c r="N72" s="219" t="s">
        <v>18</v>
      </c>
      <c r="O72" s="221" t="s">
        <v>19</v>
      </c>
      <c r="P72" s="221" t="s">
        <v>19</v>
      </c>
      <c r="Q72" s="219" t="s">
        <v>1</v>
      </c>
    </row>
    <row r="73" spans="1:17" ht="15.75">
      <c r="A73" s="236" t="s">
        <v>192</v>
      </c>
      <c r="B73" s="225"/>
      <c r="C73" s="226" t="s">
        <v>20</v>
      </c>
      <c r="D73" s="227" t="s">
        <v>21</v>
      </c>
      <c r="E73" s="227" t="s">
        <v>22</v>
      </c>
      <c r="F73" s="227"/>
      <c r="G73" s="228" t="s">
        <v>101</v>
      </c>
      <c r="H73" s="227" t="s">
        <v>57</v>
      </c>
      <c r="I73" s="227" t="s">
        <v>23</v>
      </c>
      <c r="J73" s="227" t="s">
        <v>24</v>
      </c>
      <c r="K73" s="227" t="s">
        <v>25</v>
      </c>
      <c r="L73" s="229" t="s">
        <v>26</v>
      </c>
      <c r="M73" s="230" t="s">
        <v>39</v>
      </c>
      <c r="N73" s="227" t="s">
        <v>27</v>
      </c>
      <c r="O73" s="226" t="s">
        <v>126</v>
      </c>
      <c r="P73" s="226" t="s">
        <v>26</v>
      </c>
      <c r="Q73" s="227" t="s">
        <v>28</v>
      </c>
    </row>
    <row r="74" spans="1:17" s="51" customFormat="1" ht="29.25" customHeight="1" hidden="1">
      <c r="A74" s="77"/>
      <c r="B74" s="61"/>
      <c r="C74" s="316"/>
      <c r="D74" s="61"/>
      <c r="E74" s="61"/>
      <c r="F74" s="61"/>
      <c r="G74" s="61"/>
      <c r="H74" s="61"/>
      <c r="I74" s="61"/>
      <c r="J74" s="61"/>
      <c r="K74" s="61"/>
      <c r="L74" s="191"/>
      <c r="M74" s="191"/>
      <c r="N74" s="194"/>
      <c r="O74" s="191"/>
      <c r="P74" s="191"/>
      <c r="Q74" s="191">
        <f>SUM(L74:P74)</f>
        <v>0</v>
      </c>
    </row>
    <row r="75" spans="1:17" s="46" customFormat="1" ht="15">
      <c r="A75" s="245" t="s">
        <v>312</v>
      </c>
      <c r="B75" s="6" t="s">
        <v>321</v>
      </c>
      <c r="C75" s="132" t="s">
        <v>42</v>
      </c>
      <c r="D75" s="132" t="s">
        <v>318</v>
      </c>
      <c r="E75" s="132" t="s">
        <v>318</v>
      </c>
      <c r="F75" s="123">
        <v>2</v>
      </c>
      <c r="G75" s="82" t="s">
        <v>333</v>
      </c>
      <c r="H75" s="82" t="s">
        <v>63</v>
      </c>
      <c r="I75" s="132">
        <v>2</v>
      </c>
      <c r="J75" s="132">
        <v>2</v>
      </c>
      <c r="K75" s="132" t="s">
        <v>3</v>
      </c>
      <c r="L75" s="198">
        <v>144000</v>
      </c>
      <c r="M75" s="198"/>
      <c r="N75" s="342">
        <f>(+L75+M75)/0.943*0.057</f>
        <v>8704.135737009545</v>
      </c>
      <c r="O75" s="198"/>
      <c r="P75" s="198"/>
      <c r="Q75" s="198">
        <f>SUM(L75:P75)</f>
        <v>152704.13573700955</v>
      </c>
    </row>
    <row r="76" spans="1:17" s="46" customFormat="1" ht="15">
      <c r="A76" s="245" t="s">
        <v>313</v>
      </c>
      <c r="B76" s="6" t="s">
        <v>320</v>
      </c>
      <c r="C76" s="132" t="s">
        <v>42</v>
      </c>
      <c r="D76" s="132" t="s">
        <v>310</v>
      </c>
      <c r="E76" s="132" t="s">
        <v>310</v>
      </c>
      <c r="F76" s="123">
        <v>0.7</v>
      </c>
      <c r="G76" s="123" t="s">
        <v>311</v>
      </c>
      <c r="H76" s="123" t="s">
        <v>63</v>
      </c>
      <c r="I76" s="132">
        <v>2</v>
      </c>
      <c r="J76" s="132">
        <v>2</v>
      </c>
      <c r="K76" s="132" t="s">
        <v>3</v>
      </c>
      <c r="L76" s="198">
        <v>391032</v>
      </c>
      <c r="M76" s="198"/>
      <c r="N76" s="198">
        <f>(+L76+M76)/0.943*0.057</f>
        <v>23636.080593849416</v>
      </c>
      <c r="O76" s="198"/>
      <c r="P76" s="198"/>
      <c r="Q76" s="198">
        <f>SUM(L76:P76)</f>
        <v>414668.0805938494</v>
      </c>
    </row>
    <row r="77" spans="1:17" s="51" customFormat="1" ht="15.75">
      <c r="A77" s="77"/>
      <c r="B77" s="54" t="s">
        <v>2</v>
      </c>
      <c r="C77" s="327"/>
      <c r="D77" s="27"/>
      <c r="E77" s="27"/>
      <c r="F77" s="27"/>
      <c r="G77" s="27"/>
      <c r="H77" s="27"/>
      <c r="I77" s="27"/>
      <c r="J77" s="27"/>
      <c r="K77" s="166" t="s">
        <v>3</v>
      </c>
      <c r="L77" s="192">
        <v>500</v>
      </c>
      <c r="M77" s="192"/>
      <c r="N77" s="192">
        <v>0</v>
      </c>
      <c r="O77" s="192">
        <v>0</v>
      </c>
      <c r="P77" s="192">
        <v>0</v>
      </c>
      <c r="Q77" s="200">
        <f>SUM(L77:P77)</f>
        <v>500</v>
      </c>
    </row>
    <row r="78" spans="1:17" s="51" customFormat="1" ht="15.75">
      <c r="A78" s="111"/>
      <c r="B78" s="54"/>
      <c r="C78" s="22" t="s">
        <v>176</v>
      </c>
      <c r="D78" s="26"/>
      <c r="E78" s="27"/>
      <c r="F78" s="27"/>
      <c r="G78" s="27"/>
      <c r="H78" s="26"/>
      <c r="I78" s="28"/>
      <c r="J78" s="28"/>
      <c r="K78" s="55"/>
      <c r="L78" s="347">
        <f>SUM(L74:L77)</f>
        <v>535532</v>
      </c>
      <c r="M78" s="347">
        <f>SUM(M50:M77)</f>
        <v>0</v>
      </c>
      <c r="N78" s="347">
        <f>SUM(N74:N77)</f>
        <v>32340.21633085896</v>
      </c>
      <c r="O78" s="347">
        <f>SUM(O50:O77)</f>
        <v>0</v>
      </c>
      <c r="P78" s="347">
        <f>SUM(P76:P77)</f>
        <v>0</v>
      </c>
      <c r="Q78" s="347">
        <f>SUM(Q74:Q77)</f>
        <v>567872.216330859</v>
      </c>
    </row>
    <row r="79" spans="1:17" s="51" customFormat="1" ht="34.5" customHeight="1" hidden="1">
      <c r="A79" s="80"/>
      <c r="B79" s="9"/>
      <c r="C79" s="180"/>
      <c r="D79" s="182"/>
      <c r="E79" s="180"/>
      <c r="F79" s="180"/>
      <c r="G79" s="180"/>
      <c r="H79" s="182"/>
      <c r="I79" s="183"/>
      <c r="J79" s="183"/>
      <c r="K79" s="184"/>
      <c r="L79" s="184"/>
      <c r="M79" s="184"/>
      <c r="N79" s="184"/>
      <c r="O79" s="184"/>
      <c r="P79" s="184"/>
      <c r="Q79" s="184"/>
    </row>
    <row r="80" spans="1:17" s="51" customFormat="1" ht="15.75">
      <c r="A80" s="257">
        <v>2020</v>
      </c>
      <c r="B80" s="39"/>
      <c r="C80" s="6"/>
      <c r="D80" s="21"/>
      <c r="E80" s="6"/>
      <c r="F80" s="6"/>
      <c r="G80" s="6"/>
      <c r="H80" s="21"/>
      <c r="I80" s="14"/>
      <c r="J80" s="14"/>
      <c r="K80" s="36"/>
      <c r="L80" s="36"/>
      <c r="M80" s="36"/>
      <c r="N80" s="36"/>
      <c r="O80" s="37"/>
      <c r="P80" s="37"/>
      <c r="Q80" s="61"/>
    </row>
    <row r="81" spans="1:17" ht="15.75">
      <c r="A81" s="231" t="s">
        <v>191</v>
      </c>
      <c r="B81" s="220" t="s">
        <v>193</v>
      </c>
      <c r="C81" s="221" t="s">
        <v>14</v>
      </c>
      <c r="D81" s="219" t="s">
        <v>14</v>
      </c>
      <c r="E81" s="219" t="s">
        <v>14</v>
      </c>
      <c r="F81" s="219" t="s">
        <v>15</v>
      </c>
      <c r="G81" s="219" t="s">
        <v>103</v>
      </c>
      <c r="H81" s="219" t="s">
        <v>56</v>
      </c>
      <c r="I81" s="222" t="s">
        <v>0</v>
      </c>
      <c r="J81" s="222" t="s">
        <v>0</v>
      </c>
      <c r="K81" s="219" t="s">
        <v>16</v>
      </c>
      <c r="L81" s="223" t="s">
        <v>17</v>
      </c>
      <c r="M81" s="223" t="s">
        <v>33</v>
      </c>
      <c r="N81" s="219" t="s">
        <v>18</v>
      </c>
      <c r="O81" s="221" t="s">
        <v>19</v>
      </c>
      <c r="P81" s="221" t="s">
        <v>19</v>
      </c>
      <c r="Q81" s="219" t="s">
        <v>1</v>
      </c>
    </row>
    <row r="82" spans="1:17" s="305" customFormat="1" ht="15.75">
      <c r="A82" s="236" t="s">
        <v>192</v>
      </c>
      <c r="B82" s="334"/>
      <c r="C82" s="335" t="s">
        <v>20</v>
      </c>
      <c r="D82" s="336" t="s">
        <v>21</v>
      </c>
      <c r="E82" s="336" t="s">
        <v>22</v>
      </c>
      <c r="F82" s="336"/>
      <c r="G82" s="228" t="s">
        <v>101</v>
      </c>
      <c r="H82" s="336" t="s">
        <v>57</v>
      </c>
      <c r="I82" s="336" t="s">
        <v>23</v>
      </c>
      <c r="J82" s="336" t="s">
        <v>24</v>
      </c>
      <c r="K82" s="336" t="s">
        <v>25</v>
      </c>
      <c r="L82" s="337" t="s">
        <v>26</v>
      </c>
      <c r="M82" s="338" t="s">
        <v>39</v>
      </c>
      <c r="N82" s="336" t="s">
        <v>27</v>
      </c>
      <c r="O82" s="335" t="s">
        <v>126</v>
      </c>
      <c r="P82" s="335" t="s">
        <v>26</v>
      </c>
      <c r="Q82" s="336" t="s">
        <v>28</v>
      </c>
    </row>
    <row r="83" spans="1:86" s="388" customFormat="1" ht="31.5">
      <c r="A83" s="399" t="s">
        <v>313</v>
      </c>
      <c r="B83" s="400" t="s">
        <v>324</v>
      </c>
      <c r="C83" s="401" t="s">
        <v>35</v>
      </c>
      <c r="D83" s="402" t="s">
        <v>315</v>
      </c>
      <c r="E83" s="402" t="s">
        <v>316</v>
      </c>
      <c r="F83" s="403">
        <v>6</v>
      </c>
      <c r="G83" s="403" t="s">
        <v>311</v>
      </c>
      <c r="H83" s="403" t="s">
        <v>235</v>
      </c>
      <c r="I83" s="402">
        <v>2</v>
      </c>
      <c r="J83" s="402">
        <v>2</v>
      </c>
      <c r="K83" s="402" t="s">
        <v>3</v>
      </c>
      <c r="L83" s="404">
        <v>750000</v>
      </c>
      <c r="M83" s="404"/>
      <c r="N83" s="409">
        <f>(+L83+M83)/0.943*0.057</f>
        <v>45334.040296924715</v>
      </c>
      <c r="O83" s="404"/>
      <c r="P83" s="404"/>
      <c r="Q83" s="406">
        <f>SUM(L83:P83)</f>
        <v>795334.0402969248</v>
      </c>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387"/>
      <c r="AU83" s="387"/>
      <c r="AV83" s="387"/>
      <c r="AW83" s="387"/>
      <c r="AX83" s="387"/>
      <c r="AY83" s="387"/>
      <c r="AZ83" s="387"/>
      <c r="BA83" s="387"/>
      <c r="BB83" s="387"/>
      <c r="BC83" s="387"/>
      <c r="BD83" s="387"/>
      <c r="BE83" s="387"/>
      <c r="BF83" s="387"/>
      <c r="BG83" s="387"/>
      <c r="BH83" s="387"/>
      <c r="BI83" s="387"/>
      <c r="BJ83" s="387"/>
      <c r="BK83" s="387"/>
      <c r="BL83" s="387"/>
      <c r="BM83" s="387"/>
      <c r="BN83" s="387"/>
      <c r="BO83" s="387"/>
      <c r="BP83" s="387"/>
      <c r="BQ83" s="387"/>
      <c r="BR83" s="387"/>
      <c r="BS83" s="387"/>
      <c r="BT83" s="387"/>
      <c r="BU83" s="387"/>
      <c r="BV83" s="387"/>
      <c r="BW83" s="387"/>
      <c r="BX83" s="387"/>
      <c r="BY83" s="387"/>
      <c r="BZ83" s="387"/>
      <c r="CA83" s="387"/>
      <c r="CB83" s="387"/>
      <c r="CC83" s="387"/>
      <c r="CD83" s="387"/>
      <c r="CE83" s="387"/>
      <c r="CF83" s="387"/>
      <c r="CG83" s="387"/>
      <c r="CH83" s="387"/>
    </row>
    <row r="84" spans="1:17" s="51" customFormat="1" ht="0.75" customHeight="1" hidden="1">
      <c r="A84" s="77"/>
      <c r="B84" s="54"/>
      <c r="C84" s="327"/>
      <c r="D84" s="27"/>
      <c r="E84" s="27"/>
      <c r="F84" s="27"/>
      <c r="G84" s="27"/>
      <c r="H84" s="27"/>
      <c r="I84" s="27"/>
      <c r="J84" s="27"/>
      <c r="K84" s="140"/>
      <c r="L84" s="192"/>
      <c r="M84" s="192"/>
      <c r="N84" s="198"/>
      <c r="O84" s="192"/>
      <c r="P84" s="192"/>
      <c r="Q84" s="192">
        <f>SUM(L84:P84)</f>
        <v>0</v>
      </c>
    </row>
    <row r="85" spans="1:17" s="51" customFormat="1" ht="15.75">
      <c r="A85" s="77"/>
      <c r="B85" s="54" t="s">
        <v>2</v>
      </c>
      <c r="C85" s="327"/>
      <c r="D85" s="27"/>
      <c r="E85" s="27"/>
      <c r="F85" s="27"/>
      <c r="G85" s="27"/>
      <c r="H85" s="27"/>
      <c r="I85" s="27"/>
      <c r="J85" s="27"/>
      <c r="K85" s="166" t="s">
        <v>3</v>
      </c>
      <c r="L85" s="192">
        <v>500</v>
      </c>
      <c r="M85" s="192"/>
      <c r="N85" s="192">
        <v>0</v>
      </c>
      <c r="O85" s="192">
        <v>0</v>
      </c>
      <c r="P85" s="192">
        <v>0</v>
      </c>
      <c r="Q85" s="341">
        <f>SUM(L85:P85)</f>
        <v>500</v>
      </c>
    </row>
    <row r="86" spans="1:17" s="51" customFormat="1" ht="15.75">
      <c r="A86" s="77"/>
      <c r="B86" s="54"/>
      <c r="C86" s="168" t="s">
        <v>177</v>
      </c>
      <c r="D86" s="26"/>
      <c r="E86" s="27"/>
      <c r="F86" s="27"/>
      <c r="G86" s="27"/>
      <c r="H86" s="26"/>
      <c r="I86" s="28"/>
      <c r="J86" s="28"/>
      <c r="K86" s="55"/>
      <c r="L86" s="193">
        <f>SUM(L80:L85)</f>
        <v>750500</v>
      </c>
      <c r="M86" s="193"/>
      <c r="N86" s="193">
        <f>SUM(N80:N85)</f>
        <v>45334.040296924715</v>
      </c>
      <c r="O86" s="193">
        <f>SUM(O80:O85)</f>
        <v>0</v>
      </c>
      <c r="P86" s="193">
        <f>SUM(P80:P85)</f>
        <v>0</v>
      </c>
      <c r="Q86" s="199">
        <f>SUM(Q83:Q85)</f>
        <v>795834.0402969248</v>
      </c>
    </row>
    <row r="87" spans="1:17" s="51" customFormat="1" ht="54.75" customHeight="1" hidden="1">
      <c r="A87" s="80"/>
      <c r="B87" s="9"/>
      <c r="C87" s="180"/>
      <c r="D87" s="182"/>
      <c r="E87" s="180"/>
      <c r="F87" s="180"/>
      <c r="G87" s="180"/>
      <c r="H87" s="182"/>
      <c r="I87" s="183"/>
      <c r="J87" s="183"/>
      <c r="K87" s="184"/>
      <c r="L87" s="184"/>
      <c r="M87" s="184"/>
      <c r="N87" s="184"/>
      <c r="O87" s="184"/>
      <c r="P87" s="184"/>
      <c r="Q87" s="184"/>
    </row>
    <row r="88" spans="1:17" s="51" customFormat="1" ht="15.75">
      <c r="A88" s="257">
        <v>2021</v>
      </c>
      <c r="B88" s="39"/>
      <c r="C88" s="6"/>
      <c r="D88" s="21"/>
      <c r="E88" s="6"/>
      <c r="F88" s="6"/>
      <c r="G88" s="6"/>
      <c r="H88" s="21"/>
      <c r="I88" s="14"/>
      <c r="J88" s="14"/>
      <c r="K88" s="36"/>
      <c r="L88" s="36"/>
      <c r="M88" s="36"/>
      <c r="N88" s="36"/>
      <c r="O88" s="37"/>
      <c r="P88" s="37"/>
      <c r="Q88" s="61"/>
    </row>
    <row r="89" spans="1:17" ht="15.75">
      <c r="A89" s="231" t="s">
        <v>191</v>
      </c>
      <c r="B89" s="220" t="s">
        <v>193</v>
      </c>
      <c r="C89" s="221" t="s">
        <v>14</v>
      </c>
      <c r="D89" s="219" t="s">
        <v>14</v>
      </c>
      <c r="E89" s="219" t="s">
        <v>14</v>
      </c>
      <c r="F89" s="219" t="s">
        <v>15</v>
      </c>
      <c r="G89" s="219" t="s">
        <v>103</v>
      </c>
      <c r="H89" s="219" t="s">
        <v>56</v>
      </c>
      <c r="I89" s="222" t="s">
        <v>0</v>
      </c>
      <c r="J89" s="222" t="s">
        <v>0</v>
      </c>
      <c r="K89" s="219" t="s">
        <v>16</v>
      </c>
      <c r="L89" s="223" t="s">
        <v>17</v>
      </c>
      <c r="M89" s="223" t="s">
        <v>33</v>
      </c>
      <c r="N89" s="219" t="s">
        <v>18</v>
      </c>
      <c r="O89" s="221" t="s">
        <v>19</v>
      </c>
      <c r="P89" s="221" t="s">
        <v>19</v>
      </c>
      <c r="Q89" s="219" t="s">
        <v>1</v>
      </c>
    </row>
    <row r="90" spans="1:17" s="333" customFormat="1" ht="15.75">
      <c r="A90" s="331" t="s">
        <v>192</v>
      </c>
      <c r="B90" s="225"/>
      <c r="C90" s="226" t="s">
        <v>20</v>
      </c>
      <c r="D90" s="227" t="s">
        <v>21</v>
      </c>
      <c r="E90" s="227" t="s">
        <v>22</v>
      </c>
      <c r="F90" s="227"/>
      <c r="G90" s="332" t="s">
        <v>101</v>
      </c>
      <c r="H90" s="227" t="s">
        <v>57</v>
      </c>
      <c r="I90" s="227" t="s">
        <v>23</v>
      </c>
      <c r="J90" s="227" t="s">
        <v>24</v>
      </c>
      <c r="K90" s="227" t="s">
        <v>25</v>
      </c>
      <c r="L90" s="229" t="s">
        <v>26</v>
      </c>
      <c r="M90" s="230" t="s">
        <v>39</v>
      </c>
      <c r="N90" s="227" t="s">
        <v>27</v>
      </c>
      <c r="O90" s="226" t="s">
        <v>126</v>
      </c>
      <c r="P90" s="226" t="s">
        <v>26</v>
      </c>
      <c r="Q90" s="227" t="s">
        <v>28</v>
      </c>
    </row>
    <row r="91" spans="1:17" s="51" customFormat="1" ht="27" customHeight="1" hidden="1">
      <c r="A91" s="77"/>
      <c r="B91" s="39"/>
      <c r="C91" s="153"/>
      <c r="D91" s="21"/>
      <c r="E91" s="6"/>
      <c r="F91" s="6"/>
      <c r="G91" s="6"/>
      <c r="H91" s="21"/>
      <c r="I91" s="14"/>
      <c r="J91" s="14"/>
      <c r="K91" s="96"/>
      <c r="L91" s="194"/>
      <c r="M91" s="194"/>
      <c r="N91" s="194"/>
      <c r="O91" s="194"/>
      <c r="P91" s="194"/>
      <c r="Q91" s="194">
        <f>SUM(L91:P91)</f>
        <v>0</v>
      </c>
    </row>
    <row r="92" spans="1:17" s="51" customFormat="1" ht="0.75" customHeight="1" hidden="1">
      <c r="A92" s="77"/>
      <c r="B92" s="54"/>
      <c r="C92" s="327"/>
      <c r="D92" s="26"/>
      <c r="E92" s="27"/>
      <c r="F92" s="27"/>
      <c r="G92" s="27"/>
      <c r="H92" s="26"/>
      <c r="I92" s="28"/>
      <c r="J92" s="28"/>
      <c r="K92" s="56"/>
      <c r="L92" s="191"/>
      <c r="M92" s="191"/>
      <c r="N92" s="194"/>
      <c r="O92" s="191"/>
      <c r="P92" s="191"/>
      <c r="Q92" s="191">
        <f>SUM(L92:P92)</f>
        <v>0</v>
      </c>
    </row>
    <row r="93" spans="1:17" s="46" customFormat="1" ht="15">
      <c r="A93" s="245" t="s">
        <v>313</v>
      </c>
      <c r="B93" s="6" t="s">
        <v>322</v>
      </c>
      <c r="C93" s="132" t="s">
        <v>42</v>
      </c>
      <c r="D93" s="132" t="s">
        <v>318</v>
      </c>
      <c r="E93" s="132" t="s">
        <v>318</v>
      </c>
      <c r="F93" s="123">
        <v>2</v>
      </c>
      <c r="G93" s="123" t="s">
        <v>311</v>
      </c>
      <c r="H93" s="123" t="s">
        <v>63</v>
      </c>
      <c r="I93" s="132">
        <v>2</v>
      </c>
      <c r="J93" s="132">
        <v>2</v>
      </c>
      <c r="K93" s="132" t="s">
        <v>3</v>
      </c>
      <c r="L93" s="198">
        <v>516792</v>
      </c>
      <c r="M93" s="198"/>
      <c r="N93" s="342">
        <f>(+L93+M93)/0.943*0.057</f>
        <v>31237.692470837752</v>
      </c>
      <c r="O93" s="198"/>
      <c r="P93" s="198"/>
      <c r="Q93" s="198">
        <f>SUM(L93:P93)</f>
        <v>548029.6924708377</v>
      </c>
    </row>
    <row r="94" spans="1:17" s="51" customFormat="1" ht="15.75">
      <c r="A94" s="380"/>
      <c r="B94" s="135" t="s">
        <v>2</v>
      </c>
      <c r="C94" s="327"/>
      <c r="D94" s="27"/>
      <c r="E94" s="27"/>
      <c r="F94" s="27"/>
      <c r="G94" s="27"/>
      <c r="H94" s="27"/>
      <c r="I94" s="27"/>
      <c r="J94" s="27"/>
      <c r="K94" s="166" t="s">
        <v>3</v>
      </c>
      <c r="L94" s="192">
        <v>500</v>
      </c>
      <c r="M94" s="192"/>
      <c r="N94" s="192"/>
      <c r="O94" s="192"/>
      <c r="P94" s="192"/>
      <c r="Q94" s="341">
        <f>SUM(L94:P94)</f>
        <v>500</v>
      </c>
    </row>
    <row r="95" spans="1:17" s="51" customFormat="1" ht="15.75">
      <c r="A95" s="380"/>
      <c r="B95" s="54"/>
      <c r="C95" s="168" t="s">
        <v>282</v>
      </c>
      <c r="D95" s="26"/>
      <c r="E95" s="27"/>
      <c r="F95" s="27"/>
      <c r="G95" s="27"/>
      <c r="H95" s="26"/>
      <c r="I95" s="28"/>
      <c r="J95" s="28"/>
      <c r="K95" s="55"/>
      <c r="L95" s="193">
        <f>SUM(L88:L94)</f>
        <v>517292</v>
      </c>
      <c r="M95" s="193"/>
      <c r="N95" s="193">
        <f>SUM(N88:N94)</f>
        <v>31237.692470837752</v>
      </c>
      <c r="O95" s="193">
        <f>SUM(O88:O94)</f>
        <v>0</v>
      </c>
      <c r="P95" s="193">
        <f>SUM(P88:P94)</f>
        <v>0</v>
      </c>
      <c r="Q95" s="199">
        <f>SUM(Q91:Q94)</f>
        <v>548529.6924708377</v>
      </c>
    </row>
    <row r="96" spans="1:17" s="51" customFormat="1" ht="54.75" customHeight="1" hidden="1">
      <c r="A96" s="313"/>
      <c r="B96" s="25"/>
      <c r="C96" s="169"/>
      <c r="D96" s="57"/>
      <c r="E96" s="15"/>
      <c r="F96" s="15"/>
      <c r="G96" s="15"/>
      <c r="H96" s="57"/>
      <c r="I96" s="16"/>
      <c r="J96" s="16"/>
      <c r="K96" s="58"/>
      <c r="L96" s="348"/>
      <c r="M96" s="348"/>
      <c r="N96" s="348"/>
      <c r="O96" s="348"/>
      <c r="P96" s="348"/>
      <c r="Q96" s="345"/>
    </row>
    <row r="97" spans="1:17" s="51" customFormat="1" ht="15.75">
      <c r="A97" s="257">
        <v>2022</v>
      </c>
      <c r="B97" s="39"/>
      <c r="C97" s="6"/>
      <c r="D97" s="21"/>
      <c r="E97" s="6"/>
      <c r="F97" s="6"/>
      <c r="G97" s="6"/>
      <c r="H97" s="21"/>
      <c r="I97" s="14"/>
      <c r="J97" s="14"/>
      <c r="K97" s="36"/>
      <c r="L97" s="349"/>
      <c r="M97" s="349"/>
      <c r="N97" s="349"/>
      <c r="O97" s="350"/>
      <c r="P97" s="350"/>
      <c r="Q97" s="47"/>
    </row>
    <row r="98" spans="1:17" ht="15.75">
      <c r="A98" s="231" t="s">
        <v>191</v>
      </c>
      <c r="B98" s="220" t="s">
        <v>193</v>
      </c>
      <c r="C98" s="221" t="s">
        <v>14</v>
      </c>
      <c r="D98" s="219" t="s">
        <v>14</v>
      </c>
      <c r="E98" s="219" t="s">
        <v>14</v>
      </c>
      <c r="F98" s="219" t="s">
        <v>15</v>
      </c>
      <c r="G98" s="219" t="s">
        <v>103</v>
      </c>
      <c r="H98" s="219" t="s">
        <v>56</v>
      </c>
      <c r="I98" s="222" t="s">
        <v>0</v>
      </c>
      <c r="J98" s="222" t="s">
        <v>0</v>
      </c>
      <c r="K98" s="219" t="s">
        <v>16</v>
      </c>
      <c r="L98" s="223" t="s">
        <v>17</v>
      </c>
      <c r="M98" s="223" t="s">
        <v>33</v>
      </c>
      <c r="N98" s="219" t="s">
        <v>18</v>
      </c>
      <c r="O98" s="221" t="s">
        <v>19</v>
      </c>
      <c r="P98" s="221" t="s">
        <v>19</v>
      </c>
      <c r="Q98" s="219" t="s">
        <v>1</v>
      </c>
    </row>
    <row r="99" spans="1:17" s="305" customFormat="1" ht="15.75">
      <c r="A99" s="236" t="s">
        <v>192</v>
      </c>
      <c r="B99" s="334"/>
      <c r="C99" s="335" t="s">
        <v>20</v>
      </c>
      <c r="D99" s="336" t="s">
        <v>21</v>
      </c>
      <c r="E99" s="336" t="s">
        <v>22</v>
      </c>
      <c r="F99" s="336"/>
      <c r="G99" s="228" t="s">
        <v>101</v>
      </c>
      <c r="H99" s="336" t="s">
        <v>57</v>
      </c>
      <c r="I99" s="336" t="s">
        <v>23</v>
      </c>
      <c r="J99" s="336" t="s">
        <v>24</v>
      </c>
      <c r="K99" s="336" t="s">
        <v>25</v>
      </c>
      <c r="L99" s="337" t="s">
        <v>26</v>
      </c>
      <c r="M99" s="338" t="s">
        <v>39</v>
      </c>
      <c r="N99" s="336" t="s">
        <v>27</v>
      </c>
      <c r="O99" s="335" t="s">
        <v>126</v>
      </c>
      <c r="P99" s="335" t="s">
        <v>26</v>
      </c>
      <c r="Q99" s="336" t="s">
        <v>28</v>
      </c>
    </row>
    <row r="100" spans="1:17" s="51" customFormat="1" ht="15">
      <c r="A100" s="6" t="s">
        <v>297</v>
      </c>
      <c r="B100" s="180" t="s">
        <v>303</v>
      </c>
      <c r="C100" s="153" t="s">
        <v>33</v>
      </c>
      <c r="D100" s="6" t="s">
        <v>232</v>
      </c>
      <c r="E100" s="6" t="s">
        <v>233</v>
      </c>
      <c r="F100" s="6">
        <v>3</v>
      </c>
      <c r="G100" s="6" t="s">
        <v>109</v>
      </c>
      <c r="H100" s="6" t="s">
        <v>236</v>
      </c>
      <c r="I100" s="6">
        <v>4</v>
      </c>
      <c r="J100" s="6">
        <v>6</v>
      </c>
      <c r="K100" s="90" t="s">
        <v>267</v>
      </c>
      <c r="L100" s="198">
        <v>40000000</v>
      </c>
      <c r="M100" s="198"/>
      <c r="N100" s="343"/>
      <c r="O100" s="343"/>
      <c r="P100" s="343"/>
      <c r="Q100" s="200">
        <f>SUM(L100:P100)</f>
        <v>40000000</v>
      </c>
    </row>
    <row r="101" spans="1:17" s="51" customFormat="1" ht="27" customHeight="1" hidden="1">
      <c r="A101" s="77"/>
      <c r="B101" s="39"/>
      <c r="C101" s="153"/>
      <c r="D101" s="6"/>
      <c r="E101" s="6"/>
      <c r="F101" s="6"/>
      <c r="G101" s="6"/>
      <c r="H101" s="6"/>
      <c r="I101" s="6"/>
      <c r="J101" s="6"/>
      <c r="K101" s="48"/>
      <c r="L101" s="198"/>
      <c r="M101" s="198"/>
      <c r="N101" s="198"/>
      <c r="O101" s="198"/>
      <c r="P101" s="198"/>
      <c r="Q101" s="198">
        <f>SUM(L101:P101)</f>
        <v>0</v>
      </c>
    </row>
    <row r="102" spans="1:17" s="51" customFormat="1" ht="0.75" customHeight="1" hidden="1">
      <c r="A102" s="77"/>
      <c r="B102" s="54"/>
      <c r="C102" s="327"/>
      <c r="D102" s="27"/>
      <c r="E102" s="27"/>
      <c r="F102" s="27"/>
      <c r="G102" s="27"/>
      <c r="H102" s="27"/>
      <c r="I102" s="27"/>
      <c r="J102" s="27"/>
      <c r="K102" s="140"/>
      <c r="L102" s="192"/>
      <c r="M102" s="192"/>
      <c r="N102" s="198"/>
      <c r="O102" s="192"/>
      <c r="P102" s="192"/>
      <c r="Q102" s="192">
        <f>SUM(L102:P102)</f>
        <v>0</v>
      </c>
    </row>
    <row r="103" spans="1:17" s="51" customFormat="1" ht="15.75">
      <c r="A103" s="77"/>
      <c r="B103" s="135" t="s">
        <v>2</v>
      </c>
      <c r="C103" s="327"/>
      <c r="D103" s="27"/>
      <c r="E103" s="27"/>
      <c r="F103" s="27"/>
      <c r="G103" s="27"/>
      <c r="H103" s="27"/>
      <c r="I103" s="27"/>
      <c r="J103" s="27"/>
      <c r="K103" s="166" t="s">
        <v>3</v>
      </c>
      <c r="L103" s="192">
        <v>500</v>
      </c>
      <c r="M103" s="192"/>
      <c r="N103" s="192"/>
      <c r="O103" s="192"/>
      <c r="P103" s="192"/>
      <c r="Q103" s="341">
        <f>SUM(L103:P103)</f>
        <v>500</v>
      </c>
    </row>
    <row r="104" spans="1:17" s="51" customFormat="1" ht="15.75">
      <c r="A104" s="77"/>
      <c r="B104" s="54"/>
      <c r="C104" s="168" t="s">
        <v>283</v>
      </c>
      <c r="D104" s="26"/>
      <c r="E104" s="27"/>
      <c r="F104" s="27"/>
      <c r="G104" s="27"/>
      <c r="H104" s="26"/>
      <c r="I104" s="28"/>
      <c r="J104" s="28"/>
      <c r="K104" s="55"/>
      <c r="L104" s="193">
        <f>SUM(L97:L103)</f>
        <v>40000500</v>
      </c>
      <c r="M104" s="193"/>
      <c r="N104" s="193">
        <f>SUM(N97:N103)</f>
        <v>0</v>
      </c>
      <c r="O104" s="193">
        <f>SUM(O97:O103)</f>
        <v>0</v>
      </c>
      <c r="P104" s="193">
        <f>SUM(P97:P103)</f>
        <v>0</v>
      </c>
      <c r="Q104" s="199">
        <f>SUM(Q100:Q103)</f>
        <v>40000500</v>
      </c>
    </row>
    <row r="105" spans="1:17" s="51" customFormat="1" ht="54.75" customHeight="1" hidden="1">
      <c r="A105" s="313"/>
      <c r="B105" s="25"/>
      <c r="C105" s="169"/>
      <c r="D105" s="57"/>
      <c r="E105" s="15"/>
      <c r="F105" s="15"/>
      <c r="G105" s="15"/>
      <c r="H105" s="57"/>
      <c r="I105" s="16"/>
      <c r="J105" s="16"/>
      <c r="K105" s="58"/>
      <c r="L105" s="314"/>
      <c r="M105" s="314"/>
      <c r="N105" s="314"/>
      <c r="O105" s="314"/>
      <c r="P105" s="314"/>
      <c r="Q105" s="213"/>
    </row>
    <row r="106" spans="1:17" s="51" customFormat="1" ht="15.75">
      <c r="A106" s="257">
        <v>2023</v>
      </c>
      <c r="B106" s="39"/>
      <c r="C106" s="6"/>
      <c r="D106" s="21"/>
      <c r="E106" s="6"/>
      <c r="F106" s="6"/>
      <c r="G106" s="6"/>
      <c r="H106" s="21"/>
      <c r="I106" s="14"/>
      <c r="J106" s="14"/>
      <c r="K106" s="36"/>
      <c r="L106" s="36"/>
      <c r="M106" s="36"/>
      <c r="N106" s="36"/>
      <c r="O106" s="37"/>
      <c r="P106" s="37"/>
      <c r="Q106" s="61"/>
    </row>
    <row r="107" spans="1:17" ht="15.75">
      <c r="A107" s="231" t="s">
        <v>191</v>
      </c>
      <c r="B107" s="220" t="s">
        <v>193</v>
      </c>
      <c r="C107" s="221" t="s">
        <v>14</v>
      </c>
      <c r="D107" s="219" t="s">
        <v>14</v>
      </c>
      <c r="E107" s="219" t="s">
        <v>14</v>
      </c>
      <c r="F107" s="219" t="s">
        <v>15</v>
      </c>
      <c r="G107" s="219" t="s">
        <v>103</v>
      </c>
      <c r="H107" s="219" t="s">
        <v>56</v>
      </c>
      <c r="I107" s="222" t="s">
        <v>0</v>
      </c>
      <c r="J107" s="222" t="s">
        <v>0</v>
      </c>
      <c r="K107" s="219" t="s">
        <v>16</v>
      </c>
      <c r="L107" s="223" t="s">
        <v>17</v>
      </c>
      <c r="M107" s="223" t="s">
        <v>33</v>
      </c>
      <c r="N107" s="219" t="s">
        <v>18</v>
      </c>
      <c r="O107" s="221" t="s">
        <v>19</v>
      </c>
      <c r="P107" s="221" t="s">
        <v>19</v>
      </c>
      <c r="Q107" s="219" t="s">
        <v>1</v>
      </c>
    </row>
    <row r="108" spans="1:17" s="305" customFormat="1" ht="15.75">
      <c r="A108" s="236" t="s">
        <v>192</v>
      </c>
      <c r="B108" s="334"/>
      <c r="C108" s="335" t="s">
        <v>20</v>
      </c>
      <c r="D108" s="336" t="s">
        <v>21</v>
      </c>
      <c r="E108" s="336" t="s">
        <v>22</v>
      </c>
      <c r="F108" s="336"/>
      <c r="G108" s="228" t="s">
        <v>101</v>
      </c>
      <c r="H108" s="336" t="s">
        <v>57</v>
      </c>
      <c r="I108" s="336" t="s">
        <v>23</v>
      </c>
      <c r="J108" s="336" t="s">
        <v>24</v>
      </c>
      <c r="K108" s="336" t="s">
        <v>25</v>
      </c>
      <c r="L108" s="337" t="s">
        <v>26</v>
      </c>
      <c r="M108" s="338" t="s">
        <v>39</v>
      </c>
      <c r="N108" s="336" t="s">
        <v>27</v>
      </c>
      <c r="O108" s="335" t="s">
        <v>126</v>
      </c>
      <c r="P108" s="335" t="s">
        <v>26</v>
      </c>
      <c r="Q108" s="336" t="s">
        <v>28</v>
      </c>
    </row>
    <row r="109" spans="1:17" s="51" customFormat="1" ht="30.75" customHeight="1">
      <c r="A109" s="77"/>
      <c r="B109" s="9"/>
      <c r="C109" s="133"/>
      <c r="D109" s="53"/>
      <c r="E109" s="21"/>
      <c r="F109" s="6"/>
      <c r="G109" s="6"/>
      <c r="H109" s="6"/>
      <c r="I109" s="14"/>
      <c r="J109" s="14"/>
      <c r="K109" s="39"/>
      <c r="L109" s="198"/>
      <c r="M109" s="198"/>
      <c r="N109" s="198"/>
      <c r="O109" s="192"/>
      <c r="P109" s="192"/>
      <c r="Q109" s="196">
        <f>SUM(L109:P109)</f>
        <v>0</v>
      </c>
    </row>
    <row r="110" spans="1:17" s="51" customFormat="1" ht="27" customHeight="1" hidden="1">
      <c r="A110" s="77"/>
      <c r="B110" s="39"/>
      <c r="C110" s="153"/>
      <c r="D110" s="21"/>
      <c r="E110" s="6"/>
      <c r="F110" s="6"/>
      <c r="G110" s="6"/>
      <c r="H110" s="21"/>
      <c r="I110" s="14"/>
      <c r="J110" s="14"/>
      <c r="K110" s="96"/>
      <c r="L110" s="198"/>
      <c r="M110" s="198"/>
      <c r="N110" s="198"/>
      <c r="O110" s="198"/>
      <c r="P110" s="198"/>
      <c r="Q110" s="198">
        <f>SUM(L110:P110)</f>
        <v>0</v>
      </c>
    </row>
    <row r="111" spans="1:17" s="51" customFormat="1" ht="0.75" customHeight="1" hidden="1">
      <c r="A111" s="77"/>
      <c r="B111" s="54"/>
      <c r="C111" s="327"/>
      <c r="D111" s="26"/>
      <c r="E111" s="27"/>
      <c r="F111" s="27"/>
      <c r="G111" s="27"/>
      <c r="H111" s="26"/>
      <c r="I111" s="28"/>
      <c r="J111" s="28"/>
      <c r="K111" s="56"/>
      <c r="L111" s="192"/>
      <c r="M111" s="192"/>
      <c r="N111" s="198"/>
      <c r="O111" s="192"/>
      <c r="P111" s="192"/>
      <c r="Q111" s="192">
        <f>SUM(L111:P111)</f>
        <v>0</v>
      </c>
    </row>
    <row r="112" spans="1:17" s="51" customFormat="1" ht="15.75">
      <c r="A112" s="77"/>
      <c r="B112" s="135" t="s">
        <v>2</v>
      </c>
      <c r="C112" s="327"/>
      <c r="D112" s="26"/>
      <c r="E112" s="27"/>
      <c r="F112" s="27"/>
      <c r="G112" s="27"/>
      <c r="H112" s="26"/>
      <c r="I112" s="28"/>
      <c r="J112" s="28"/>
      <c r="K112" s="166" t="s">
        <v>3</v>
      </c>
      <c r="L112" s="192">
        <v>500</v>
      </c>
      <c r="M112" s="192"/>
      <c r="N112" s="192"/>
      <c r="O112" s="192"/>
      <c r="P112" s="192"/>
      <c r="Q112" s="341">
        <f>SUM(L112:P112)</f>
        <v>500</v>
      </c>
    </row>
    <row r="113" spans="1:17" s="51" customFormat="1" ht="15.75">
      <c r="A113" s="77"/>
      <c r="B113" s="54"/>
      <c r="C113" s="168" t="s">
        <v>284</v>
      </c>
      <c r="D113" s="26"/>
      <c r="E113" s="27"/>
      <c r="F113" s="27"/>
      <c r="G113" s="27"/>
      <c r="H113" s="26"/>
      <c r="I113" s="28"/>
      <c r="J113" s="28"/>
      <c r="K113" s="55"/>
      <c r="L113" s="193">
        <f>SUM(L106:L112)</f>
        <v>500</v>
      </c>
      <c r="M113" s="193"/>
      <c r="N113" s="193">
        <f>SUM(N106:N112)</f>
        <v>0</v>
      </c>
      <c r="O113" s="193">
        <f>SUM(O106:O112)</f>
        <v>0</v>
      </c>
      <c r="P113" s="193">
        <f>SUM(P106:P112)</f>
        <v>0</v>
      </c>
      <c r="Q113" s="199">
        <f>SUM(Q109:Q112)</f>
        <v>500</v>
      </c>
    </row>
    <row r="114" spans="1:17" s="51" customFormat="1" ht="54.75" customHeight="1" hidden="1">
      <c r="A114" s="313"/>
      <c r="B114" s="25"/>
      <c r="C114" s="169"/>
      <c r="D114" s="57"/>
      <c r="E114" s="15"/>
      <c r="F114" s="15"/>
      <c r="G114" s="15"/>
      <c r="H114" s="57"/>
      <c r="I114" s="16"/>
      <c r="J114" s="16"/>
      <c r="K114" s="58"/>
      <c r="L114" s="314"/>
      <c r="M114" s="314"/>
      <c r="N114" s="314"/>
      <c r="O114" s="314"/>
      <c r="P114" s="314"/>
      <c r="Q114" s="213"/>
    </row>
    <row r="115" spans="1:17" s="51" customFormat="1" ht="15.75">
      <c r="A115" s="257">
        <v>2024</v>
      </c>
      <c r="B115" s="39"/>
      <c r="C115" s="6"/>
      <c r="D115" s="21"/>
      <c r="E115" s="6"/>
      <c r="F115" s="6"/>
      <c r="G115" s="6"/>
      <c r="H115" s="21"/>
      <c r="I115" s="14"/>
      <c r="J115" s="14"/>
      <c r="K115" s="36"/>
      <c r="L115" s="36"/>
      <c r="M115" s="36"/>
      <c r="N115" s="36"/>
      <c r="O115" s="37"/>
      <c r="P115" s="37"/>
      <c r="Q115" s="61"/>
    </row>
    <row r="116" spans="1:17" ht="15.75">
      <c r="A116" s="231" t="s">
        <v>191</v>
      </c>
      <c r="B116" s="220" t="s">
        <v>193</v>
      </c>
      <c r="C116" s="221" t="s">
        <v>14</v>
      </c>
      <c r="D116" s="219" t="s">
        <v>14</v>
      </c>
      <c r="E116" s="219" t="s">
        <v>14</v>
      </c>
      <c r="F116" s="219" t="s">
        <v>15</v>
      </c>
      <c r="G116" s="219" t="s">
        <v>103</v>
      </c>
      <c r="H116" s="219" t="s">
        <v>56</v>
      </c>
      <c r="I116" s="222" t="s">
        <v>0</v>
      </c>
      <c r="J116" s="222" t="s">
        <v>0</v>
      </c>
      <c r="K116" s="219" t="s">
        <v>16</v>
      </c>
      <c r="L116" s="223" t="s">
        <v>17</v>
      </c>
      <c r="M116" s="223" t="s">
        <v>33</v>
      </c>
      <c r="N116" s="219" t="s">
        <v>18</v>
      </c>
      <c r="O116" s="221" t="s">
        <v>19</v>
      </c>
      <c r="P116" s="221" t="s">
        <v>19</v>
      </c>
      <c r="Q116" s="219" t="s">
        <v>1</v>
      </c>
    </row>
    <row r="117" spans="1:17" s="305" customFormat="1" ht="15.75">
      <c r="A117" s="236" t="s">
        <v>192</v>
      </c>
      <c r="B117" s="334"/>
      <c r="C117" s="335" t="s">
        <v>20</v>
      </c>
      <c r="D117" s="336" t="s">
        <v>21</v>
      </c>
      <c r="E117" s="336" t="s">
        <v>22</v>
      </c>
      <c r="F117" s="336"/>
      <c r="G117" s="228" t="s">
        <v>101</v>
      </c>
      <c r="H117" s="336" t="s">
        <v>57</v>
      </c>
      <c r="I117" s="336" t="s">
        <v>23</v>
      </c>
      <c r="J117" s="336" t="s">
        <v>24</v>
      </c>
      <c r="K117" s="336" t="s">
        <v>25</v>
      </c>
      <c r="L117" s="337" t="s">
        <v>26</v>
      </c>
      <c r="M117" s="338" t="s">
        <v>39</v>
      </c>
      <c r="N117" s="336" t="s">
        <v>27</v>
      </c>
      <c r="O117" s="335" t="s">
        <v>126</v>
      </c>
      <c r="P117" s="335" t="s">
        <v>26</v>
      </c>
      <c r="Q117" s="336" t="s">
        <v>28</v>
      </c>
    </row>
    <row r="118" spans="1:17" s="51" customFormat="1" ht="15.75">
      <c r="A118" s="77"/>
      <c r="B118" s="9"/>
      <c r="C118" s="133"/>
      <c r="D118" s="53"/>
      <c r="E118" s="21"/>
      <c r="F118" s="6"/>
      <c r="G118" s="6"/>
      <c r="H118" s="6"/>
      <c r="I118" s="14"/>
      <c r="J118" s="14"/>
      <c r="K118" s="39"/>
      <c r="L118" s="198"/>
      <c r="M118" s="198"/>
      <c r="N118" s="198"/>
      <c r="O118" s="192"/>
      <c r="P118" s="192"/>
      <c r="Q118" s="196">
        <f>SUM(L118:P118)</f>
        <v>0</v>
      </c>
    </row>
    <row r="119" spans="1:17" s="51" customFormat="1" ht="27" customHeight="1" hidden="1">
      <c r="A119" s="77"/>
      <c r="B119" s="39"/>
      <c r="C119" s="153"/>
      <c r="D119" s="21"/>
      <c r="E119" s="6"/>
      <c r="F119" s="6"/>
      <c r="G119" s="6"/>
      <c r="H119" s="21"/>
      <c r="I119" s="14"/>
      <c r="J119" s="14"/>
      <c r="K119" s="96"/>
      <c r="L119" s="198"/>
      <c r="M119" s="198"/>
      <c r="N119" s="198"/>
      <c r="O119" s="198"/>
      <c r="P119" s="198"/>
      <c r="Q119" s="198">
        <f>SUM(L119:P119)</f>
        <v>0</v>
      </c>
    </row>
    <row r="120" spans="1:17" s="51" customFormat="1" ht="0.75" customHeight="1" hidden="1">
      <c r="A120" s="77"/>
      <c r="B120" s="54"/>
      <c r="C120" s="327"/>
      <c r="D120" s="26"/>
      <c r="E120" s="27"/>
      <c r="F120" s="27"/>
      <c r="G120" s="27"/>
      <c r="H120" s="26"/>
      <c r="I120" s="28"/>
      <c r="J120" s="28"/>
      <c r="K120" s="56"/>
      <c r="L120" s="192"/>
      <c r="M120" s="192"/>
      <c r="N120" s="198"/>
      <c r="O120" s="192"/>
      <c r="P120" s="192"/>
      <c r="Q120" s="192">
        <f>SUM(L120:P120)</f>
        <v>0</v>
      </c>
    </row>
    <row r="121" spans="1:17" s="51" customFormat="1" ht="15.75">
      <c r="A121" s="77"/>
      <c r="B121" s="135" t="s">
        <v>2</v>
      </c>
      <c r="C121" s="327"/>
      <c r="D121" s="26"/>
      <c r="E121" s="27"/>
      <c r="F121" s="27"/>
      <c r="G121" s="27"/>
      <c r="H121" s="26"/>
      <c r="I121" s="28"/>
      <c r="J121" s="28"/>
      <c r="K121" s="166" t="s">
        <v>3</v>
      </c>
      <c r="L121" s="192">
        <v>500</v>
      </c>
      <c r="M121" s="192"/>
      <c r="N121" s="192"/>
      <c r="O121" s="192"/>
      <c r="P121" s="192"/>
      <c r="Q121" s="341">
        <f>SUM(L121:P121)</f>
        <v>500</v>
      </c>
    </row>
    <row r="122" spans="1:17" s="51" customFormat="1" ht="15.75">
      <c r="A122" s="77"/>
      <c r="B122" s="54"/>
      <c r="C122" s="168" t="s">
        <v>285</v>
      </c>
      <c r="D122" s="26"/>
      <c r="E122" s="27"/>
      <c r="F122" s="27"/>
      <c r="G122" s="27"/>
      <c r="H122" s="26"/>
      <c r="I122" s="28"/>
      <c r="J122" s="28"/>
      <c r="K122" s="55"/>
      <c r="L122" s="193">
        <f>SUM(L115:L121)</f>
        <v>500</v>
      </c>
      <c r="M122" s="193"/>
      <c r="N122" s="193">
        <f>SUM(N115:N121)</f>
        <v>0</v>
      </c>
      <c r="O122" s="193">
        <f>SUM(O115:O121)</f>
        <v>0</v>
      </c>
      <c r="P122" s="193">
        <f>SUM(P115:P121)</f>
        <v>0</v>
      </c>
      <c r="Q122" s="199">
        <f>SUM(Q118:Q121)</f>
        <v>500</v>
      </c>
    </row>
    <row r="123" spans="1:17" s="51" customFormat="1" ht="54.75" customHeight="1" hidden="1">
      <c r="A123" s="313"/>
      <c r="B123" s="25"/>
      <c r="C123" s="169"/>
      <c r="D123" s="57"/>
      <c r="E123" s="15"/>
      <c r="F123" s="15"/>
      <c r="G123" s="15"/>
      <c r="H123" s="57"/>
      <c r="I123" s="16"/>
      <c r="J123" s="16"/>
      <c r="K123" s="58"/>
      <c r="L123" s="314"/>
      <c r="M123" s="314"/>
      <c r="N123" s="314"/>
      <c r="O123" s="314"/>
      <c r="P123" s="314"/>
      <c r="Q123" s="213"/>
    </row>
    <row r="124" spans="1:17" s="51" customFormat="1" ht="15.75">
      <c r="A124" s="257">
        <v>2025</v>
      </c>
      <c r="B124" s="39"/>
      <c r="C124" s="6"/>
      <c r="D124" s="21"/>
      <c r="E124" s="6"/>
      <c r="F124" s="6"/>
      <c r="G124" s="6"/>
      <c r="H124" s="21"/>
      <c r="I124" s="14"/>
      <c r="J124" s="14"/>
      <c r="K124" s="36"/>
      <c r="L124" s="36"/>
      <c r="M124" s="36"/>
      <c r="N124" s="36"/>
      <c r="O124" s="37"/>
      <c r="P124" s="37"/>
      <c r="Q124" s="61"/>
    </row>
    <row r="125" spans="1:17" ht="15.75">
      <c r="A125" s="231" t="s">
        <v>191</v>
      </c>
      <c r="B125" s="220" t="s">
        <v>193</v>
      </c>
      <c r="C125" s="221" t="s">
        <v>14</v>
      </c>
      <c r="D125" s="219" t="s">
        <v>14</v>
      </c>
      <c r="E125" s="219" t="s">
        <v>14</v>
      </c>
      <c r="F125" s="219" t="s">
        <v>15</v>
      </c>
      <c r="G125" s="219" t="s">
        <v>103</v>
      </c>
      <c r="H125" s="219" t="s">
        <v>56</v>
      </c>
      <c r="I125" s="222" t="s">
        <v>0</v>
      </c>
      <c r="J125" s="222" t="s">
        <v>0</v>
      </c>
      <c r="K125" s="219" t="s">
        <v>16</v>
      </c>
      <c r="L125" s="223" t="s">
        <v>17</v>
      </c>
      <c r="M125" s="223" t="s">
        <v>33</v>
      </c>
      <c r="N125" s="219" t="s">
        <v>18</v>
      </c>
      <c r="O125" s="221" t="s">
        <v>19</v>
      </c>
      <c r="P125" s="221" t="s">
        <v>19</v>
      </c>
      <c r="Q125" s="219" t="s">
        <v>1</v>
      </c>
    </row>
    <row r="126" spans="1:17" s="305" customFormat="1" ht="15.75">
      <c r="A126" s="236" t="s">
        <v>192</v>
      </c>
      <c r="B126" s="334"/>
      <c r="C126" s="335" t="s">
        <v>20</v>
      </c>
      <c r="D126" s="336" t="s">
        <v>21</v>
      </c>
      <c r="E126" s="336" t="s">
        <v>22</v>
      </c>
      <c r="F126" s="336"/>
      <c r="G126" s="228" t="s">
        <v>101</v>
      </c>
      <c r="H126" s="336" t="s">
        <v>57</v>
      </c>
      <c r="I126" s="336" t="s">
        <v>23</v>
      </c>
      <c r="J126" s="336" t="s">
        <v>24</v>
      </c>
      <c r="K126" s="336" t="s">
        <v>25</v>
      </c>
      <c r="L126" s="337" t="s">
        <v>26</v>
      </c>
      <c r="M126" s="338" t="s">
        <v>39</v>
      </c>
      <c r="N126" s="336" t="s">
        <v>27</v>
      </c>
      <c r="O126" s="335" t="s">
        <v>126</v>
      </c>
      <c r="P126" s="335" t="s">
        <v>26</v>
      </c>
      <c r="Q126" s="336" t="s">
        <v>28</v>
      </c>
    </row>
    <row r="127" spans="1:17" s="51" customFormat="1" ht="15.75">
      <c r="A127" s="77"/>
      <c r="B127" s="9"/>
      <c r="C127" s="133"/>
      <c r="D127" s="53"/>
      <c r="E127" s="21"/>
      <c r="F127" s="6"/>
      <c r="G127" s="6"/>
      <c r="H127" s="6"/>
      <c r="I127" s="14"/>
      <c r="J127" s="14"/>
      <c r="K127" s="39"/>
      <c r="L127" s="198"/>
      <c r="M127" s="198"/>
      <c r="N127" s="198"/>
      <c r="O127" s="192"/>
      <c r="P127" s="192"/>
      <c r="Q127" s="196">
        <f>SUM(L127:P127)</f>
        <v>0</v>
      </c>
    </row>
    <row r="128" spans="1:17" s="51" customFormat="1" ht="27" customHeight="1" hidden="1">
      <c r="A128" s="77"/>
      <c r="B128" s="39"/>
      <c r="C128" s="153"/>
      <c r="D128" s="21"/>
      <c r="E128" s="6"/>
      <c r="F128" s="6"/>
      <c r="G128" s="6"/>
      <c r="H128" s="21"/>
      <c r="I128" s="14"/>
      <c r="J128" s="14"/>
      <c r="K128" s="96"/>
      <c r="L128" s="198"/>
      <c r="M128" s="198"/>
      <c r="N128" s="198"/>
      <c r="O128" s="198"/>
      <c r="P128" s="198"/>
      <c r="Q128" s="198">
        <f>SUM(L128:P128)</f>
        <v>0</v>
      </c>
    </row>
    <row r="129" spans="1:17" s="51" customFormat="1" ht="0.75" customHeight="1" hidden="1">
      <c r="A129" s="77"/>
      <c r="B129" s="54"/>
      <c r="C129" s="327"/>
      <c r="D129" s="26"/>
      <c r="E129" s="27"/>
      <c r="F129" s="27"/>
      <c r="G129" s="27"/>
      <c r="H129" s="26"/>
      <c r="I129" s="28"/>
      <c r="J129" s="28"/>
      <c r="K129" s="56"/>
      <c r="L129" s="192"/>
      <c r="M129" s="192"/>
      <c r="N129" s="198"/>
      <c r="O129" s="192"/>
      <c r="P129" s="192"/>
      <c r="Q129" s="192">
        <f>SUM(L129:P129)</f>
        <v>0</v>
      </c>
    </row>
    <row r="130" spans="1:17" s="51" customFormat="1" ht="15.75">
      <c r="A130" s="77"/>
      <c r="B130" s="135" t="s">
        <v>2</v>
      </c>
      <c r="C130" s="327"/>
      <c r="D130" s="26"/>
      <c r="E130" s="27"/>
      <c r="F130" s="27"/>
      <c r="G130" s="27"/>
      <c r="H130" s="26"/>
      <c r="I130" s="28"/>
      <c r="J130" s="28"/>
      <c r="K130" s="166" t="s">
        <v>3</v>
      </c>
      <c r="L130" s="192">
        <v>500</v>
      </c>
      <c r="M130" s="192"/>
      <c r="N130" s="192"/>
      <c r="O130" s="192"/>
      <c r="P130" s="192"/>
      <c r="Q130" s="341">
        <f>SUM(L130:P130)</f>
        <v>500</v>
      </c>
    </row>
    <row r="131" spans="1:17" s="51" customFormat="1" ht="15.75">
      <c r="A131" s="77"/>
      <c r="B131" s="54"/>
      <c r="C131" s="168" t="s">
        <v>286</v>
      </c>
      <c r="D131" s="26"/>
      <c r="E131" s="27"/>
      <c r="F131" s="27"/>
      <c r="G131" s="27"/>
      <c r="H131" s="26"/>
      <c r="I131" s="28"/>
      <c r="J131" s="28"/>
      <c r="K131" s="55"/>
      <c r="L131" s="193">
        <f>SUM(L124:L130)</f>
        <v>500</v>
      </c>
      <c r="M131" s="193"/>
      <c r="N131" s="193">
        <f>SUM(N124:N130)</f>
        <v>0</v>
      </c>
      <c r="O131" s="193">
        <f>SUM(O124:O130)</f>
        <v>0</v>
      </c>
      <c r="P131" s="193">
        <f>SUM(P124:P130)</f>
        <v>0</v>
      </c>
      <c r="Q131" s="199">
        <f>SUM(Q127:Q130)</f>
        <v>500</v>
      </c>
    </row>
    <row r="132" spans="1:15" s="8" customFormat="1" ht="72" customHeight="1">
      <c r="A132" s="366" t="s">
        <v>287</v>
      </c>
      <c r="B132" s="367"/>
      <c r="C132" s="367"/>
      <c r="D132" s="367"/>
      <c r="E132" s="367"/>
      <c r="F132" s="367"/>
      <c r="G132" s="367"/>
      <c r="H132" s="367"/>
      <c r="I132" s="367"/>
      <c r="J132" s="367"/>
      <c r="K132" s="367"/>
      <c r="L132" s="367"/>
      <c r="M132" s="367"/>
      <c r="N132" s="367"/>
      <c r="O132" s="368"/>
    </row>
    <row r="133" spans="1:15" s="8" customFormat="1" ht="31.5">
      <c r="A133" s="87"/>
      <c r="B133" s="358"/>
      <c r="C133" s="358" t="s">
        <v>133</v>
      </c>
      <c r="D133" s="358" t="s">
        <v>134</v>
      </c>
      <c r="E133" s="358" t="s">
        <v>10</v>
      </c>
      <c r="F133" s="152" t="s">
        <v>114</v>
      </c>
      <c r="G133" s="152" t="s">
        <v>167</v>
      </c>
      <c r="H133" s="378" t="s">
        <v>135</v>
      </c>
      <c r="I133" s="379"/>
      <c r="J133" s="379"/>
      <c r="K133" s="357" t="s">
        <v>128</v>
      </c>
      <c r="L133" s="358" t="s">
        <v>168</v>
      </c>
      <c r="M133" s="358" t="s">
        <v>11</v>
      </c>
      <c r="N133" s="358" t="s">
        <v>110</v>
      </c>
      <c r="O133" s="358" t="s">
        <v>136</v>
      </c>
    </row>
    <row r="134" spans="1:15" s="8" customFormat="1" ht="15.75">
      <c r="A134" s="97">
        <v>2015</v>
      </c>
      <c r="B134" s="141" t="s">
        <v>132</v>
      </c>
      <c r="C134" s="153" t="s">
        <v>121</v>
      </c>
      <c r="D134" s="21" t="s">
        <v>122</v>
      </c>
      <c r="E134" s="21" t="s">
        <v>123</v>
      </c>
      <c r="F134" s="6" t="s">
        <v>129</v>
      </c>
      <c r="G134" s="369" t="s">
        <v>124</v>
      </c>
      <c r="H134" s="370"/>
      <c r="I134" s="370"/>
      <c r="J134" s="371"/>
      <c r="K134" s="141">
        <v>5311</v>
      </c>
      <c r="L134" s="194">
        <v>883219</v>
      </c>
      <c r="M134" s="194">
        <v>367071</v>
      </c>
      <c r="N134" s="194"/>
      <c r="O134" s="194">
        <f>SUM(L134:N134)</f>
        <v>1250290</v>
      </c>
    </row>
    <row r="135" spans="1:15" s="8" customFormat="1" ht="30.75">
      <c r="A135" s="77"/>
      <c r="B135" s="141" t="s">
        <v>130</v>
      </c>
      <c r="C135" s="153" t="s">
        <v>112</v>
      </c>
      <c r="D135" s="21" t="s">
        <v>35</v>
      </c>
      <c r="E135" s="21" t="s">
        <v>113</v>
      </c>
      <c r="F135" s="6" t="s">
        <v>115</v>
      </c>
      <c r="G135" s="369" t="s">
        <v>117</v>
      </c>
      <c r="H135" s="370"/>
      <c r="I135" s="370"/>
      <c r="J135" s="371"/>
      <c r="K135" s="141">
        <v>5310</v>
      </c>
      <c r="L135" s="194">
        <v>22400</v>
      </c>
      <c r="M135" s="194">
        <v>5600</v>
      </c>
      <c r="N135" s="194"/>
      <c r="O135" s="194">
        <f>SUM(L135:N135)</f>
        <v>28000</v>
      </c>
    </row>
    <row r="136" spans="1:15" s="8" customFormat="1" ht="30.75">
      <c r="A136" s="77"/>
      <c r="B136" s="141" t="s">
        <v>131</v>
      </c>
      <c r="C136" s="153" t="s">
        <v>112</v>
      </c>
      <c r="D136" s="21" t="s">
        <v>35</v>
      </c>
      <c r="E136" s="21" t="s">
        <v>113</v>
      </c>
      <c r="F136" s="6" t="s">
        <v>115</v>
      </c>
      <c r="G136" s="369" t="s">
        <v>118</v>
      </c>
      <c r="H136" s="370"/>
      <c r="I136" s="370"/>
      <c r="J136" s="371"/>
      <c r="K136" s="141">
        <v>5310</v>
      </c>
      <c r="L136" s="194">
        <v>45600</v>
      </c>
      <c r="M136" s="194">
        <v>11400</v>
      </c>
      <c r="N136" s="194"/>
      <c r="O136" s="194">
        <f>SUM(L136:N136)</f>
        <v>57000</v>
      </c>
    </row>
    <row r="137" spans="1:15" s="8" customFormat="1" ht="15.75">
      <c r="A137" s="77"/>
      <c r="B137" s="141" t="s">
        <v>137</v>
      </c>
      <c r="C137" s="153" t="s">
        <v>116</v>
      </c>
      <c r="D137" s="21" t="s">
        <v>35</v>
      </c>
      <c r="E137" s="21" t="s">
        <v>113</v>
      </c>
      <c r="F137" s="6" t="s">
        <v>115</v>
      </c>
      <c r="G137" s="369" t="s">
        <v>119</v>
      </c>
      <c r="H137" s="370"/>
      <c r="I137" s="370"/>
      <c r="J137" s="371"/>
      <c r="K137" s="141">
        <v>5310</v>
      </c>
      <c r="L137" s="194">
        <v>32000</v>
      </c>
      <c r="M137" s="194">
        <v>8000</v>
      </c>
      <c r="N137" s="194"/>
      <c r="O137" s="194">
        <f>SUM(L137:N137)</f>
        <v>40000</v>
      </c>
    </row>
    <row r="138" spans="1:15" s="8" customFormat="1" ht="15.75">
      <c r="A138" s="77"/>
      <c r="B138" s="141" t="s">
        <v>138</v>
      </c>
      <c r="C138" s="153" t="s">
        <v>116</v>
      </c>
      <c r="D138" s="21" t="s">
        <v>35</v>
      </c>
      <c r="E138" s="21" t="s">
        <v>113</v>
      </c>
      <c r="F138" s="6" t="s">
        <v>115</v>
      </c>
      <c r="G138" s="369" t="s">
        <v>120</v>
      </c>
      <c r="H138" s="370"/>
      <c r="I138" s="370"/>
      <c r="J138" s="371"/>
      <c r="K138" s="141">
        <v>5310</v>
      </c>
      <c r="L138" s="194">
        <v>19000</v>
      </c>
      <c r="M138" s="194">
        <v>4800</v>
      </c>
      <c r="N138" s="194"/>
      <c r="O138" s="194">
        <f>SUM(L138:N138)</f>
        <v>23800</v>
      </c>
    </row>
    <row r="139" spans="1:15" s="8" customFormat="1" ht="65.25" customHeight="1">
      <c r="A139" s="291">
        <v>2016</v>
      </c>
      <c r="B139" s="357" t="s">
        <v>260</v>
      </c>
      <c r="C139" s="357" t="s">
        <v>133</v>
      </c>
      <c r="D139" s="357" t="s">
        <v>134</v>
      </c>
      <c r="E139" s="357" t="s">
        <v>10</v>
      </c>
      <c r="F139" s="292" t="s">
        <v>254</v>
      </c>
      <c r="G139" s="377" t="s">
        <v>167</v>
      </c>
      <c r="H139" s="377"/>
      <c r="I139" s="377"/>
      <c r="J139" s="377"/>
      <c r="K139" s="357" t="s">
        <v>128</v>
      </c>
      <c r="L139" s="357" t="s">
        <v>288</v>
      </c>
      <c r="M139" s="357" t="s">
        <v>11</v>
      </c>
      <c r="N139" s="357" t="s">
        <v>110</v>
      </c>
      <c r="O139" s="357" t="s">
        <v>136</v>
      </c>
    </row>
    <row r="140" spans="1:15" s="8" customFormat="1" ht="15">
      <c r="A140" s="79"/>
      <c r="B140" s="304" t="s">
        <v>34</v>
      </c>
      <c r="C140" s="153" t="s">
        <v>121</v>
      </c>
      <c r="D140" s="6" t="s">
        <v>122</v>
      </c>
      <c r="E140" s="6" t="s">
        <v>123</v>
      </c>
      <c r="F140" s="165" t="s">
        <v>268</v>
      </c>
      <c r="G140" s="369" t="s">
        <v>269</v>
      </c>
      <c r="H140" s="370"/>
      <c r="I140" s="370"/>
      <c r="J140" s="371"/>
      <c r="K140" s="304">
        <v>5311</v>
      </c>
      <c r="L140" s="194">
        <v>812812</v>
      </c>
      <c r="M140" s="194">
        <v>344314.11</v>
      </c>
      <c r="N140" s="6"/>
      <c r="O140" s="194">
        <f aca="true" t="shared" si="6" ref="O140:O146">SUM(L140:N140)</f>
        <v>1157126.1099999999</v>
      </c>
    </row>
    <row r="141" spans="1:15" s="8" customFormat="1" ht="30.75">
      <c r="A141" s="77"/>
      <c r="B141" s="214" t="s">
        <v>34</v>
      </c>
      <c r="C141" s="153" t="s">
        <v>256</v>
      </c>
      <c r="D141" s="6" t="s">
        <v>35</v>
      </c>
      <c r="E141" s="21" t="s">
        <v>113</v>
      </c>
      <c r="F141" s="6" t="s">
        <v>255</v>
      </c>
      <c r="G141" s="369" t="s">
        <v>257</v>
      </c>
      <c r="H141" s="370"/>
      <c r="I141" s="370"/>
      <c r="J141" s="371"/>
      <c r="K141" s="214">
        <v>5310</v>
      </c>
      <c r="L141" s="194">
        <v>25200</v>
      </c>
      <c r="M141" s="194">
        <v>2800</v>
      </c>
      <c r="N141" s="194"/>
      <c r="O141" s="194">
        <f t="shared" si="6"/>
        <v>28000</v>
      </c>
    </row>
    <row r="142" spans="1:15" s="8" customFormat="1" ht="30.75">
      <c r="A142" s="77"/>
      <c r="B142" s="214" t="s">
        <v>34</v>
      </c>
      <c r="C142" s="153" t="s">
        <v>256</v>
      </c>
      <c r="D142" s="6" t="s">
        <v>35</v>
      </c>
      <c r="E142" s="21" t="s">
        <v>113</v>
      </c>
      <c r="F142" s="6" t="s">
        <v>255</v>
      </c>
      <c r="G142" s="369" t="s">
        <v>258</v>
      </c>
      <c r="H142" s="370"/>
      <c r="I142" s="370"/>
      <c r="J142" s="371"/>
      <c r="K142" s="214">
        <v>5310</v>
      </c>
      <c r="L142" s="194">
        <v>25200</v>
      </c>
      <c r="M142" s="194">
        <v>2800</v>
      </c>
      <c r="N142" s="194"/>
      <c r="O142" s="194">
        <f t="shared" si="6"/>
        <v>28000</v>
      </c>
    </row>
    <row r="143" spans="1:15" s="8" customFormat="1" ht="30.75">
      <c r="A143" s="77"/>
      <c r="B143" s="214" t="s">
        <v>34</v>
      </c>
      <c r="C143" s="153" t="s">
        <v>256</v>
      </c>
      <c r="D143" s="6" t="s">
        <v>35</v>
      </c>
      <c r="E143" s="21" t="s">
        <v>113</v>
      </c>
      <c r="F143" s="6" t="s">
        <v>255</v>
      </c>
      <c r="G143" s="369" t="s">
        <v>259</v>
      </c>
      <c r="H143" s="370"/>
      <c r="I143" s="370"/>
      <c r="J143" s="371"/>
      <c r="K143" s="214">
        <v>5310</v>
      </c>
      <c r="L143" s="194">
        <v>25200</v>
      </c>
      <c r="M143" s="194">
        <v>2800</v>
      </c>
      <c r="N143" s="194"/>
      <c r="O143" s="194">
        <f t="shared" si="6"/>
        <v>28000</v>
      </c>
    </row>
    <row r="144" spans="1:15" s="8" customFormat="1" ht="30.75">
      <c r="A144" s="77"/>
      <c r="B144" s="214" t="s">
        <v>34</v>
      </c>
      <c r="C144" s="153" t="s">
        <v>92</v>
      </c>
      <c r="D144" s="6" t="s">
        <v>35</v>
      </c>
      <c r="E144" s="21" t="s">
        <v>113</v>
      </c>
      <c r="F144" s="6" t="s">
        <v>255</v>
      </c>
      <c r="G144" s="369" t="s">
        <v>262</v>
      </c>
      <c r="H144" s="370"/>
      <c r="I144" s="370"/>
      <c r="J144" s="371"/>
      <c r="K144" s="214">
        <v>5310</v>
      </c>
      <c r="L144" s="194">
        <v>80000</v>
      </c>
      <c r="M144" s="194">
        <v>20000</v>
      </c>
      <c r="N144" s="194"/>
      <c r="O144" s="194">
        <f t="shared" si="6"/>
        <v>100000</v>
      </c>
    </row>
    <row r="145" spans="1:15" s="8" customFormat="1" ht="30.75">
      <c r="A145" s="77"/>
      <c r="B145" s="214" t="s">
        <v>34</v>
      </c>
      <c r="C145" s="153" t="s">
        <v>325</v>
      </c>
      <c r="D145" s="6" t="s">
        <v>35</v>
      </c>
      <c r="E145" s="21" t="s">
        <v>113</v>
      </c>
      <c r="F145" s="6" t="s">
        <v>255</v>
      </c>
      <c r="G145" s="369" t="s">
        <v>326</v>
      </c>
      <c r="H145" s="370"/>
      <c r="I145" s="370"/>
      <c r="J145" s="371"/>
      <c r="K145" s="214">
        <v>5310</v>
      </c>
      <c r="L145" s="194">
        <v>48875</v>
      </c>
      <c r="M145" s="194">
        <v>5431</v>
      </c>
      <c r="N145" s="194"/>
      <c r="O145" s="194">
        <f t="shared" si="6"/>
        <v>54306</v>
      </c>
    </row>
    <row r="146" spans="1:15" s="8" customFormat="1" ht="30.75">
      <c r="A146" s="77"/>
      <c r="B146" s="214" t="s">
        <v>34</v>
      </c>
      <c r="C146" s="153" t="s">
        <v>325</v>
      </c>
      <c r="D146" s="6" t="s">
        <v>35</v>
      </c>
      <c r="E146" s="21" t="s">
        <v>113</v>
      </c>
      <c r="F146" s="6" t="s">
        <v>255</v>
      </c>
      <c r="G146" s="369" t="s">
        <v>327</v>
      </c>
      <c r="H146" s="370"/>
      <c r="I146" s="370"/>
      <c r="J146" s="371"/>
      <c r="K146" s="214">
        <v>5310</v>
      </c>
      <c r="L146" s="194">
        <v>20428</v>
      </c>
      <c r="M146" s="194">
        <v>2270</v>
      </c>
      <c r="N146" s="194"/>
      <c r="O146" s="194">
        <f t="shared" si="6"/>
        <v>22698</v>
      </c>
    </row>
    <row r="147" spans="1:15" s="8" customFormat="1" ht="15.75">
      <c r="A147" s="111"/>
      <c r="B147" s="69"/>
      <c r="C147" s="133" t="s">
        <v>261</v>
      </c>
      <c r="D147" s="6"/>
      <c r="E147" s="21"/>
      <c r="F147" s="6"/>
      <c r="G147" s="376"/>
      <c r="H147" s="376"/>
      <c r="I147" s="376"/>
      <c r="J147" s="376"/>
      <c r="K147" s="154"/>
      <c r="L147" s="197">
        <f>SUM(L140:L146)</f>
        <v>1037715</v>
      </c>
      <c r="M147" s="197">
        <f>SUM(M140:M146)</f>
        <v>380415.11</v>
      </c>
      <c r="N147" s="197">
        <f>SUM(N141:N144)</f>
        <v>0</v>
      </c>
      <c r="O147" s="197">
        <f>SUM(O140:O146)</f>
        <v>1418130.1099999999</v>
      </c>
    </row>
    <row r="148" spans="2:13" s="8" customFormat="1" ht="72" customHeight="1">
      <c r="B148" s="70"/>
      <c r="C148" s="13"/>
      <c r="H148" s="13"/>
      <c r="I148" s="18"/>
      <c r="J148" s="18"/>
      <c r="L148" s="7"/>
      <c r="M148" s="7"/>
    </row>
    <row r="149" spans="2:13" s="8" customFormat="1" ht="72" customHeight="1">
      <c r="B149" s="70"/>
      <c r="C149" s="13"/>
      <c r="H149" s="13"/>
      <c r="I149" s="18"/>
      <c r="J149" s="18"/>
      <c r="L149" s="7"/>
      <c r="M149" s="7"/>
    </row>
    <row r="150" spans="2:13" s="8" customFormat="1" ht="72" customHeight="1">
      <c r="B150" s="70"/>
      <c r="C150" s="13"/>
      <c r="H150" s="13"/>
      <c r="I150" s="18"/>
      <c r="J150" s="18"/>
      <c r="L150" s="7"/>
      <c r="M150" s="7"/>
    </row>
    <row r="151" spans="2:13" s="8" customFormat="1" ht="72" customHeight="1">
      <c r="B151" s="70"/>
      <c r="C151" s="13"/>
      <c r="H151" s="13"/>
      <c r="I151" s="18"/>
      <c r="J151" s="18"/>
      <c r="L151" s="7"/>
      <c r="M151" s="7"/>
    </row>
    <row r="152" spans="2:13" s="8" customFormat="1" ht="72" customHeight="1">
      <c r="B152" s="70"/>
      <c r="C152" s="13"/>
      <c r="H152" s="13"/>
      <c r="I152" s="18"/>
      <c r="J152" s="18"/>
      <c r="L152" s="7"/>
      <c r="M152" s="7"/>
    </row>
    <row r="153" spans="2:13" s="8" customFormat="1" ht="72" customHeight="1">
      <c r="B153" s="70"/>
      <c r="C153" s="13"/>
      <c r="H153" s="13"/>
      <c r="I153" s="18"/>
      <c r="J153" s="18"/>
      <c r="L153" s="7"/>
      <c r="M153" s="7"/>
    </row>
    <row r="154" spans="2:13" s="8" customFormat="1" ht="72" customHeight="1">
      <c r="B154" s="70"/>
      <c r="C154" s="13"/>
      <c r="H154" s="13"/>
      <c r="I154" s="18"/>
      <c r="J154" s="18"/>
      <c r="L154" s="7"/>
      <c r="M154" s="7"/>
    </row>
    <row r="155" spans="2:13" s="8" customFormat="1" ht="72" customHeight="1">
      <c r="B155" s="70"/>
      <c r="C155" s="13"/>
      <c r="H155" s="13"/>
      <c r="I155" s="18"/>
      <c r="J155" s="18"/>
      <c r="L155" s="7"/>
      <c r="M155" s="7"/>
    </row>
    <row r="156" spans="2:13" s="8" customFormat="1" ht="72" customHeight="1">
      <c r="B156" s="70"/>
      <c r="C156" s="13"/>
      <c r="H156" s="13"/>
      <c r="I156" s="18"/>
      <c r="J156" s="18"/>
      <c r="L156" s="7"/>
      <c r="M156" s="7"/>
    </row>
    <row r="157" spans="2:13" s="8" customFormat="1" ht="72" customHeight="1">
      <c r="B157" s="70"/>
      <c r="C157" s="13"/>
      <c r="H157" s="13"/>
      <c r="I157" s="18"/>
      <c r="J157" s="18"/>
      <c r="L157" s="7"/>
      <c r="M157" s="7"/>
    </row>
    <row r="158" spans="2:13" s="8" customFormat="1" ht="72" customHeight="1">
      <c r="B158" s="70"/>
      <c r="C158" s="13"/>
      <c r="H158" s="13"/>
      <c r="I158" s="18"/>
      <c r="J158" s="18"/>
      <c r="L158" s="7"/>
      <c r="M158" s="7"/>
    </row>
    <row r="159" spans="2:13" s="8" customFormat="1" ht="72" customHeight="1">
      <c r="B159" s="70"/>
      <c r="C159" s="13"/>
      <c r="H159" s="13"/>
      <c r="I159" s="18"/>
      <c r="J159" s="18"/>
      <c r="L159" s="7"/>
      <c r="M159" s="7"/>
    </row>
    <row r="160" spans="2:13" s="8" customFormat="1" ht="72" customHeight="1">
      <c r="B160" s="70"/>
      <c r="C160" s="13"/>
      <c r="H160" s="13"/>
      <c r="I160" s="18"/>
      <c r="J160" s="18"/>
      <c r="L160" s="7"/>
      <c r="M160" s="7"/>
    </row>
    <row r="161" spans="2:13" s="8" customFormat="1" ht="72" customHeight="1">
      <c r="B161" s="70"/>
      <c r="C161" s="13"/>
      <c r="H161" s="13"/>
      <c r="I161" s="18"/>
      <c r="J161" s="18"/>
      <c r="L161" s="7"/>
      <c r="M161" s="7"/>
    </row>
    <row r="162" spans="2:13" s="8" customFormat="1" ht="72" customHeight="1">
      <c r="B162" s="70"/>
      <c r="C162" s="13"/>
      <c r="H162" s="13"/>
      <c r="I162" s="18"/>
      <c r="J162" s="18"/>
      <c r="L162" s="7"/>
      <c r="M162" s="7"/>
    </row>
    <row r="163" spans="2:13" s="8" customFormat="1" ht="72" customHeight="1">
      <c r="B163" s="70"/>
      <c r="C163" s="13"/>
      <c r="H163" s="13"/>
      <c r="I163" s="18"/>
      <c r="J163" s="18"/>
      <c r="L163" s="7"/>
      <c r="M163" s="7"/>
    </row>
    <row r="164" spans="2:13" s="8" customFormat="1" ht="72" customHeight="1">
      <c r="B164" s="70"/>
      <c r="C164" s="13"/>
      <c r="H164" s="13"/>
      <c r="I164" s="18"/>
      <c r="J164" s="18"/>
      <c r="L164" s="7"/>
      <c r="M164" s="7"/>
    </row>
    <row r="165" spans="2:13" s="8" customFormat="1" ht="72" customHeight="1">
      <c r="B165" s="70"/>
      <c r="C165" s="13"/>
      <c r="H165" s="13"/>
      <c r="I165" s="18"/>
      <c r="J165" s="18"/>
      <c r="L165" s="7"/>
      <c r="M165" s="7"/>
    </row>
    <row r="166" spans="2:13" s="8" customFormat="1" ht="72" customHeight="1">
      <c r="B166" s="70"/>
      <c r="C166" s="13"/>
      <c r="H166" s="13"/>
      <c r="I166" s="18"/>
      <c r="J166" s="18"/>
      <c r="L166" s="7"/>
      <c r="M166" s="7"/>
    </row>
    <row r="167" spans="2:13" s="8" customFormat="1" ht="72" customHeight="1">
      <c r="B167" s="70"/>
      <c r="C167" s="13"/>
      <c r="H167" s="13"/>
      <c r="I167" s="18"/>
      <c r="J167" s="18"/>
      <c r="L167" s="7"/>
      <c r="M167" s="7"/>
    </row>
    <row r="168" spans="2:13" s="8" customFormat="1" ht="72" customHeight="1">
      <c r="B168" s="70"/>
      <c r="C168" s="13"/>
      <c r="H168" s="13"/>
      <c r="I168" s="18"/>
      <c r="J168" s="18"/>
      <c r="L168" s="7"/>
      <c r="M168" s="7"/>
    </row>
    <row r="169" spans="2:13" s="8" customFormat="1" ht="72" customHeight="1">
      <c r="B169" s="70"/>
      <c r="C169" s="13"/>
      <c r="H169" s="13"/>
      <c r="I169" s="18"/>
      <c r="J169" s="18"/>
      <c r="L169" s="7"/>
      <c r="M169" s="7"/>
    </row>
    <row r="170" spans="2:13" s="8" customFormat="1" ht="72" customHeight="1">
      <c r="B170" s="70"/>
      <c r="C170" s="13"/>
      <c r="H170" s="13"/>
      <c r="I170" s="18"/>
      <c r="J170" s="18"/>
      <c r="L170" s="7"/>
      <c r="M170" s="7"/>
    </row>
    <row r="171" spans="2:13" s="8" customFormat="1" ht="72" customHeight="1">
      <c r="B171" s="70"/>
      <c r="C171" s="13"/>
      <c r="H171" s="13"/>
      <c r="I171" s="18"/>
      <c r="J171" s="18"/>
      <c r="L171" s="7"/>
      <c r="M171" s="7"/>
    </row>
    <row r="172" spans="2:13" s="8" customFormat="1" ht="72" customHeight="1">
      <c r="B172" s="70"/>
      <c r="C172" s="13"/>
      <c r="H172" s="13"/>
      <c r="I172" s="18"/>
      <c r="J172" s="18"/>
      <c r="L172" s="7"/>
      <c r="M172" s="7"/>
    </row>
    <row r="173" spans="2:13" s="8" customFormat="1" ht="72" customHeight="1">
      <c r="B173" s="70"/>
      <c r="C173" s="13"/>
      <c r="H173" s="13"/>
      <c r="I173" s="18"/>
      <c r="J173" s="18"/>
      <c r="L173" s="7"/>
      <c r="M173" s="7"/>
    </row>
    <row r="174" spans="2:13" s="8" customFormat="1" ht="72" customHeight="1">
      <c r="B174" s="70"/>
      <c r="C174" s="13"/>
      <c r="H174" s="13"/>
      <c r="I174" s="18"/>
      <c r="J174" s="18"/>
      <c r="L174" s="7"/>
      <c r="M174" s="7"/>
    </row>
    <row r="175" spans="2:13" s="8" customFormat="1" ht="72" customHeight="1">
      <c r="B175" s="70"/>
      <c r="C175" s="13"/>
      <c r="H175" s="13"/>
      <c r="I175" s="18"/>
      <c r="J175" s="18"/>
      <c r="L175" s="7"/>
      <c r="M175" s="7"/>
    </row>
    <row r="176" spans="2:13" s="8" customFormat="1" ht="72" customHeight="1">
      <c r="B176" s="70"/>
      <c r="C176" s="13"/>
      <c r="H176" s="13"/>
      <c r="I176" s="18"/>
      <c r="J176" s="18"/>
      <c r="L176" s="7"/>
      <c r="M176" s="7"/>
    </row>
    <row r="177" spans="2:13" s="8" customFormat="1" ht="72" customHeight="1">
      <c r="B177" s="70"/>
      <c r="C177" s="13"/>
      <c r="H177" s="13"/>
      <c r="I177" s="18"/>
      <c r="J177" s="18"/>
      <c r="L177" s="7"/>
      <c r="M177" s="7"/>
    </row>
    <row r="178" spans="2:13" s="8" customFormat="1" ht="72" customHeight="1">
      <c r="B178" s="70"/>
      <c r="C178" s="13"/>
      <c r="H178" s="13"/>
      <c r="I178" s="18"/>
      <c r="J178" s="18"/>
      <c r="L178" s="7"/>
      <c r="M178" s="7"/>
    </row>
    <row r="179" spans="2:13" s="8" customFormat="1" ht="72" customHeight="1">
      <c r="B179" s="70"/>
      <c r="C179" s="13"/>
      <c r="H179" s="13"/>
      <c r="I179" s="18"/>
      <c r="J179" s="18"/>
      <c r="L179" s="7"/>
      <c r="M179" s="7"/>
    </row>
    <row r="180" spans="2:13" s="8" customFormat="1" ht="72" customHeight="1">
      <c r="B180" s="70"/>
      <c r="C180" s="13"/>
      <c r="H180" s="13"/>
      <c r="I180" s="18"/>
      <c r="J180" s="18"/>
      <c r="L180" s="7"/>
      <c r="M180" s="7"/>
    </row>
    <row r="181" spans="2:13" s="8" customFormat="1" ht="72" customHeight="1">
      <c r="B181" s="70"/>
      <c r="C181" s="13"/>
      <c r="H181" s="13"/>
      <c r="I181" s="18"/>
      <c r="J181" s="18"/>
      <c r="L181" s="7"/>
      <c r="M181" s="7"/>
    </row>
    <row r="182" spans="2:13" s="8" customFormat="1" ht="72" customHeight="1">
      <c r="B182" s="70"/>
      <c r="C182" s="13"/>
      <c r="H182" s="13"/>
      <c r="I182" s="18"/>
      <c r="J182" s="18"/>
      <c r="L182" s="7"/>
      <c r="M182" s="7"/>
    </row>
    <row r="183" spans="2:13" s="8" customFormat="1" ht="72" customHeight="1">
      <c r="B183" s="70"/>
      <c r="C183" s="13"/>
      <c r="H183" s="13"/>
      <c r="I183" s="18"/>
      <c r="J183" s="18"/>
      <c r="L183" s="7"/>
      <c r="M183" s="7"/>
    </row>
    <row r="184" spans="2:13" s="8" customFormat="1" ht="72" customHeight="1">
      <c r="B184" s="70"/>
      <c r="C184" s="13"/>
      <c r="H184" s="13"/>
      <c r="I184" s="18"/>
      <c r="J184" s="18"/>
      <c r="L184" s="7"/>
      <c r="M184" s="7"/>
    </row>
    <row r="185" spans="2:13" s="8" customFormat="1" ht="72" customHeight="1">
      <c r="B185" s="70"/>
      <c r="C185" s="13"/>
      <c r="H185" s="13"/>
      <c r="I185" s="18"/>
      <c r="J185" s="18"/>
      <c r="L185" s="7"/>
      <c r="M185" s="7"/>
    </row>
    <row r="186" spans="2:13" s="8" customFormat="1" ht="72" customHeight="1">
      <c r="B186" s="70"/>
      <c r="C186" s="13"/>
      <c r="H186" s="13"/>
      <c r="I186" s="18"/>
      <c r="J186" s="18"/>
      <c r="L186" s="7"/>
      <c r="M186" s="7"/>
    </row>
    <row r="187" spans="2:13" s="8" customFormat="1" ht="72" customHeight="1">
      <c r="B187" s="70"/>
      <c r="C187" s="13"/>
      <c r="H187" s="13"/>
      <c r="I187" s="18"/>
      <c r="J187" s="18"/>
      <c r="L187" s="7"/>
      <c r="M187" s="7"/>
    </row>
    <row r="188" spans="2:13" s="8" customFormat="1" ht="72" customHeight="1">
      <c r="B188" s="70"/>
      <c r="C188" s="13"/>
      <c r="H188" s="13"/>
      <c r="I188" s="18"/>
      <c r="J188" s="18"/>
      <c r="L188" s="7"/>
      <c r="M188" s="7"/>
    </row>
    <row r="189" spans="2:13" s="8" customFormat="1" ht="72" customHeight="1">
      <c r="B189" s="70"/>
      <c r="C189" s="13"/>
      <c r="H189" s="13"/>
      <c r="I189" s="18"/>
      <c r="J189" s="18"/>
      <c r="L189" s="7"/>
      <c r="M189" s="7"/>
    </row>
    <row r="190" spans="2:13" s="8" customFormat="1" ht="72" customHeight="1">
      <c r="B190" s="70"/>
      <c r="C190" s="13"/>
      <c r="H190" s="13"/>
      <c r="I190" s="18"/>
      <c r="J190" s="18"/>
      <c r="L190" s="7"/>
      <c r="M190" s="7"/>
    </row>
    <row r="191" spans="2:13" s="8" customFormat="1" ht="72" customHeight="1">
      <c r="B191" s="70"/>
      <c r="C191" s="13"/>
      <c r="H191" s="13"/>
      <c r="I191" s="18"/>
      <c r="J191" s="18"/>
      <c r="L191" s="7"/>
      <c r="M191" s="7"/>
    </row>
    <row r="192" spans="2:13" s="8" customFormat="1" ht="72" customHeight="1">
      <c r="B192" s="70"/>
      <c r="C192" s="13"/>
      <c r="H192" s="13"/>
      <c r="I192" s="18"/>
      <c r="J192" s="18"/>
      <c r="L192" s="7"/>
      <c r="M192" s="7"/>
    </row>
    <row r="193" spans="2:13" s="8" customFormat="1" ht="72" customHeight="1">
      <c r="B193" s="70"/>
      <c r="C193" s="13"/>
      <c r="H193" s="13"/>
      <c r="I193" s="18"/>
      <c r="J193" s="18"/>
      <c r="L193" s="7"/>
      <c r="M193" s="7"/>
    </row>
    <row r="194" spans="2:13" s="8" customFormat="1" ht="72" customHeight="1">
      <c r="B194" s="70"/>
      <c r="C194" s="13"/>
      <c r="H194" s="13"/>
      <c r="I194" s="18"/>
      <c r="J194" s="18"/>
      <c r="L194" s="7"/>
      <c r="M194" s="7"/>
    </row>
    <row r="195" spans="2:13" s="8" customFormat="1" ht="15.75">
      <c r="B195" s="70"/>
      <c r="C195" s="13"/>
      <c r="H195" s="13"/>
      <c r="I195" s="18"/>
      <c r="J195" s="18"/>
      <c r="L195" s="7"/>
      <c r="M195" s="7"/>
    </row>
    <row r="196" spans="2:13" s="8" customFormat="1" ht="15.75">
      <c r="B196" s="70"/>
      <c r="C196" s="13"/>
      <c r="H196" s="13"/>
      <c r="I196" s="18"/>
      <c r="J196" s="18"/>
      <c r="L196" s="7"/>
      <c r="M196" s="7"/>
    </row>
    <row r="197" spans="2:13" s="8" customFormat="1" ht="15.75">
      <c r="B197" s="70"/>
      <c r="C197" s="13"/>
      <c r="H197" s="13"/>
      <c r="I197" s="18"/>
      <c r="J197" s="18"/>
      <c r="L197" s="7"/>
      <c r="M197" s="7"/>
    </row>
    <row r="198" spans="2:13" s="8" customFormat="1" ht="15.75">
      <c r="B198" s="70"/>
      <c r="C198" s="13"/>
      <c r="H198" s="13"/>
      <c r="I198" s="18"/>
      <c r="J198" s="18"/>
      <c r="L198" s="7"/>
      <c r="M198" s="7"/>
    </row>
    <row r="199" spans="2:13" s="8" customFormat="1" ht="15.75">
      <c r="B199" s="70"/>
      <c r="C199" s="13"/>
      <c r="H199" s="13"/>
      <c r="I199" s="18"/>
      <c r="J199" s="18"/>
      <c r="L199" s="7"/>
      <c r="M199" s="7"/>
    </row>
    <row r="200" spans="2:13" s="8" customFormat="1" ht="15.75">
      <c r="B200" s="70"/>
      <c r="C200" s="13"/>
      <c r="H200" s="13"/>
      <c r="I200" s="18"/>
      <c r="J200" s="18"/>
      <c r="L200" s="7"/>
      <c r="M200" s="7"/>
    </row>
    <row r="201" spans="2:13" s="8" customFormat="1" ht="15.75">
      <c r="B201" s="70"/>
      <c r="C201" s="13"/>
      <c r="H201" s="13"/>
      <c r="I201" s="18"/>
      <c r="J201" s="18"/>
      <c r="L201" s="7"/>
      <c r="M201" s="7"/>
    </row>
    <row r="202" spans="2:13" s="8" customFormat="1" ht="15.75">
      <c r="B202" s="70"/>
      <c r="C202" s="13"/>
      <c r="H202" s="13"/>
      <c r="I202" s="18"/>
      <c r="J202" s="18"/>
      <c r="L202" s="7"/>
      <c r="M202" s="7"/>
    </row>
    <row r="203" spans="2:13" s="8" customFormat="1" ht="15.75">
      <c r="B203" s="70"/>
      <c r="C203" s="13"/>
      <c r="H203" s="13"/>
      <c r="I203" s="18"/>
      <c r="J203" s="18"/>
      <c r="L203" s="7"/>
      <c r="M203" s="7"/>
    </row>
    <row r="204" spans="2:13" s="8" customFormat="1" ht="15.75">
      <c r="B204" s="70"/>
      <c r="C204" s="13"/>
      <c r="H204" s="13"/>
      <c r="I204" s="18"/>
      <c r="J204" s="18"/>
      <c r="L204" s="7"/>
      <c r="M204" s="7"/>
    </row>
    <row r="205" spans="2:13" s="8" customFormat="1" ht="15.75">
      <c r="B205" s="70"/>
      <c r="C205" s="13"/>
      <c r="H205" s="13"/>
      <c r="I205" s="18"/>
      <c r="J205" s="18"/>
      <c r="L205" s="7"/>
      <c r="M205" s="7"/>
    </row>
    <row r="206" spans="2:13" s="8" customFormat="1" ht="15.75">
      <c r="B206" s="70"/>
      <c r="C206" s="13"/>
      <c r="H206" s="13"/>
      <c r="I206" s="18"/>
      <c r="J206" s="18"/>
      <c r="L206" s="7"/>
      <c r="M206" s="7"/>
    </row>
    <row r="207" spans="2:13" s="8" customFormat="1" ht="15.75">
      <c r="B207" s="70"/>
      <c r="C207" s="13"/>
      <c r="H207" s="13"/>
      <c r="I207" s="18"/>
      <c r="J207" s="18"/>
      <c r="L207" s="7"/>
      <c r="M207" s="7"/>
    </row>
    <row r="208" spans="2:13" s="8" customFormat="1" ht="15.75">
      <c r="B208" s="70"/>
      <c r="C208" s="13"/>
      <c r="H208" s="13"/>
      <c r="I208" s="18"/>
      <c r="J208" s="18"/>
      <c r="L208" s="7"/>
      <c r="M208" s="7"/>
    </row>
    <row r="209" spans="2:13" s="8" customFormat="1" ht="15.75">
      <c r="B209" s="70"/>
      <c r="C209" s="13"/>
      <c r="H209" s="13"/>
      <c r="I209" s="18"/>
      <c r="J209" s="18"/>
      <c r="L209" s="7"/>
      <c r="M209" s="7"/>
    </row>
    <row r="210" spans="2:13" s="8" customFormat="1" ht="15.75">
      <c r="B210" s="70"/>
      <c r="C210" s="13"/>
      <c r="H210" s="13"/>
      <c r="I210" s="18"/>
      <c r="J210" s="18"/>
      <c r="L210" s="7"/>
      <c r="M210" s="7"/>
    </row>
    <row r="211" spans="2:13" s="8" customFormat="1" ht="15.75">
      <c r="B211" s="70"/>
      <c r="C211" s="13"/>
      <c r="H211" s="13"/>
      <c r="I211" s="18"/>
      <c r="J211" s="18"/>
      <c r="L211" s="7"/>
      <c r="M211" s="7"/>
    </row>
    <row r="212" spans="2:13" s="8" customFormat="1" ht="15.75">
      <c r="B212" s="70"/>
      <c r="C212" s="13"/>
      <c r="H212" s="13"/>
      <c r="I212" s="18"/>
      <c r="J212" s="18"/>
      <c r="L212" s="7"/>
      <c r="M212" s="7"/>
    </row>
    <row r="213" spans="2:13" s="8" customFormat="1" ht="15.75">
      <c r="B213" s="70"/>
      <c r="C213" s="13"/>
      <c r="H213" s="13"/>
      <c r="I213" s="18"/>
      <c r="J213" s="18"/>
      <c r="L213" s="7"/>
      <c r="M213" s="7"/>
    </row>
    <row r="214" spans="2:13" s="8" customFormat="1" ht="15.75">
      <c r="B214" s="70"/>
      <c r="C214" s="13"/>
      <c r="H214" s="13"/>
      <c r="I214" s="18"/>
      <c r="J214" s="18"/>
      <c r="L214" s="7"/>
      <c r="M214" s="7"/>
    </row>
    <row r="215" spans="2:13" s="8" customFormat="1" ht="15.75">
      <c r="B215" s="70"/>
      <c r="C215" s="13"/>
      <c r="H215" s="13"/>
      <c r="I215" s="18"/>
      <c r="J215" s="18"/>
      <c r="L215" s="7"/>
      <c r="M215" s="7"/>
    </row>
    <row r="216" spans="2:13" s="8" customFormat="1" ht="15.75">
      <c r="B216" s="70"/>
      <c r="C216" s="13"/>
      <c r="H216" s="13"/>
      <c r="I216" s="18"/>
      <c r="J216" s="18"/>
      <c r="L216" s="7"/>
      <c r="M216" s="7"/>
    </row>
    <row r="217" spans="2:13" s="8" customFormat="1" ht="15.75">
      <c r="B217" s="70"/>
      <c r="C217" s="13"/>
      <c r="H217" s="13"/>
      <c r="I217" s="18"/>
      <c r="J217" s="18"/>
      <c r="L217" s="7"/>
      <c r="M217" s="7"/>
    </row>
    <row r="218" spans="2:13" s="8" customFormat="1" ht="15.75">
      <c r="B218" s="70"/>
      <c r="C218" s="13"/>
      <c r="H218" s="13"/>
      <c r="I218" s="18"/>
      <c r="J218" s="18"/>
      <c r="L218" s="7"/>
      <c r="M218" s="7"/>
    </row>
    <row r="219" spans="2:13" s="8" customFormat="1" ht="15.75">
      <c r="B219" s="70"/>
      <c r="C219" s="13"/>
      <c r="H219" s="13"/>
      <c r="I219" s="18"/>
      <c r="J219" s="18"/>
      <c r="L219" s="7"/>
      <c r="M219" s="7"/>
    </row>
    <row r="220" spans="2:13" s="8" customFormat="1" ht="15.75">
      <c r="B220" s="70"/>
      <c r="C220" s="13"/>
      <c r="H220" s="13"/>
      <c r="I220" s="18"/>
      <c r="J220" s="18"/>
      <c r="L220" s="7"/>
      <c r="M220" s="7"/>
    </row>
    <row r="221" spans="2:13" s="8" customFormat="1" ht="15.75">
      <c r="B221" s="70"/>
      <c r="C221" s="13"/>
      <c r="H221" s="13"/>
      <c r="I221" s="18"/>
      <c r="J221" s="18"/>
      <c r="L221" s="7"/>
      <c r="M221" s="7"/>
    </row>
    <row r="222" spans="2:13" s="8" customFormat="1" ht="15.75">
      <c r="B222" s="70"/>
      <c r="C222" s="13"/>
      <c r="H222" s="13"/>
      <c r="I222" s="18"/>
      <c r="J222" s="18"/>
      <c r="L222" s="7"/>
      <c r="M222" s="7"/>
    </row>
    <row r="223" spans="2:13" s="8" customFormat="1" ht="15.75">
      <c r="B223" s="70"/>
      <c r="C223" s="13"/>
      <c r="H223" s="13"/>
      <c r="I223" s="18"/>
      <c r="J223" s="18"/>
      <c r="L223" s="7"/>
      <c r="M223" s="7"/>
    </row>
    <row r="224" spans="2:13" s="8" customFormat="1" ht="15.75">
      <c r="B224" s="70"/>
      <c r="C224" s="13"/>
      <c r="H224" s="13"/>
      <c r="I224" s="18"/>
      <c r="J224" s="18"/>
      <c r="L224" s="7"/>
      <c r="M224" s="7"/>
    </row>
    <row r="225" spans="2:13" s="8" customFormat="1" ht="15.75">
      <c r="B225" s="70"/>
      <c r="C225" s="13"/>
      <c r="H225" s="13"/>
      <c r="I225" s="18"/>
      <c r="J225" s="18"/>
      <c r="L225" s="7"/>
      <c r="M225" s="7"/>
    </row>
    <row r="226" spans="2:13" s="8" customFormat="1" ht="15.75">
      <c r="B226" s="70"/>
      <c r="C226" s="13"/>
      <c r="H226" s="13"/>
      <c r="I226" s="18"/>
      <c r="J226" s="18"/>
      <c r="L226" s="7"/>
      <c r="M226" s="7"/>
    </row>
    <row r="227" spans="2:13" s="8" customFormat="1" ht="15.75">
      <c r="B227" s="70"/>
      <c r="C227" s="13"/>
      <c r="H227" s="13"/>
      <c r="I227" s="18"/>
      <c r="J227" s="18"/>
      <c r="L227" s="7"/>
      <c r="M227" s="7"/>
    </row>
    <row r="228" spans="2:13" s="8" customFormat="1" ht="15.75">
      <c r="B228" s="70"/>
      <c r="C228" s="13"/>
      <c r="H228" s="13"/>
      <c r="I228" s="18"/>
      <c r="J228" s="18"/>
      <c r="L228" s="7"/>
      <c r="M228" s="7"/>
    </row>
    <row r="229" spans="2:13" s="8" customFormat="1" ht="15.75">
      <c r="B229" s="70"/>
      <c r="C229" s="13"/>
      <c r="H229" s="13"/>
      <c r="I229" s="18"/>
      <c r="J229" s="18"/>
      <c r="L229" s="7"/>
      <c r="M229" s="7"/>
    </row>
    <row r="230" spans="2:13" s="8" customFormat="1" ht="15.75">
      <c r="B230" s="70"/>
      <c r="C230" s="13"/>
      <c r="H230" s="13"/>
      <c r="I230" s="18"/>
      <c r="J230" s="18"/>
      <c r="L230" s="7"/>
      <c r="M230" s="7"/>
    </row>
    <row r="231" spans="2:13" s="8" customFormat="1" ht="15.75">
      <c r="B231" s="70"/>
      <c r="C231" s="13"/>
      <c r="H231" s="13"/>
      <c r="I231" s="18"/>
      <c r="J231" s="18"/>
      <c r="L231" s="7"/>
      <c r="M231" s="7"/>
    </row>
    <row r="232" spans="2:13" s="8" customFormat="1" ht="15.75">
      <c r="B232" s="70"/>
      <c r="C232" s="13"/>
      <c r="H232" s="13"/>
      <c r="I232" s="18"/>
      <c r="J232" s="18"/>
      <c r="L232" s="7"/>
      <c r="M232" s="7"/>
    </row>
    <row r="233" spans="2:13" s="8" customFormat="1" ht="15.75">
      <c r="B233" s="70"/>
      <c r="C233" s="13"/>
      <c r="H233" s="13"/>
      <c r="I233" s="18"/>
      <c r="J233" s="18"/>
      <c r="L233" s="7"/>
      <c r="M233" s="7"/>
    </row>
    <row r="234" spans="2:13" s="8" customFormat="1" ht="15.75">
      <c r="B234" s="70"/>
      <c r="C234" s="13"/>
      <c r="H234" s="13"/>
      <c r="I234" s="18"/>
      <c r="J234" s="18"/>
      <c r="L234" s="7"/>
      <c r="M234" s="7"/>
    </row>
    <row r="235" spans="2:13" s="8" customFormat="1" ht="15.75">
      <c r="B235" s="70"/>
      <c r="C235" s="13"/>
      <c r="H235" s="13"/>
      <c r="I235" s="18"/>
      <c r="J235" s="18"/>
      <c r="L235" s="7"/>
      <c r="M235" s="7"/>
    </row>
    <row r="236" spans="2:13" s="8" customFormat="1" ht="15.75">
      <c r="B236" s="70"/>
      <c r="C236" s="13"/>
      <c r="H236" s="13"/>
      <c r="I236" s="18"/>
      <c r="J236" s="18"/>
      <c r="L236" s="7"/>
      <c r="M236" s="7"/>
    </row>
    <row r="237" spans="2:13" s="8" customFormat="1" ht="15.75">
      <c r="B237" s="70"/>
      <c r="C237" s="13"/>
      <c r="H237" s="13"/>
      <c r="I237" s="18"/>
      <c r="J237" s="18"/>
      <c r="L237" s="7"/>
      <c r="M237" s="7"/>
    </row>
    <row r="238" spans="2:13" s="8" customFormat="1" ht="15.75">
      <c r="B238" s="70"/>
      <c r="C238" s="13"/>
      <c r="H238" s="13"/>
      <c r="I238" s="18"/>
      <c r="J238" s="18"/>
      <c r="L238" s="7"/>
      <c r="M238" s="7"/>
    </row>
    <row r="239" spans="2:13" s="8" customFormat="1" ht="15.75">
      <c r="B239" s="70"/>
      <c r="C239" s="13"/>
      <c r="H239" s="13"/>
      <c r="I239" s="18"/>
      <c r="J239" s="18"/>
      <c r="L239" s="7"/>
      <c r="M239" s="7"/>
    </row>
    <row r="240" spans="2:13" s="8" customFormat="1" ht="15.75">
      <c r="B240" s="70"/>
      <c r="C240" s="13"/>
      <c r="H240" s="13"/>
      <c r="I240" s="18"/>
      <c r="J240" s="18"/>
      <c r="L240" s="7"/>
      <c r="M240" s="7"/>
    </row>
    <row r="241" spans="2:13" s="8" customFormat="1" ht="15.75">
      <c r="B241" s="70"/>
      <c r="C241" s="13"/>
      <c r="H241" s="13"/>
      <c r="I241" s="18"/>
      <c r="J241" s="18"/>
      <c r="L241" s="7"/>
      <c r="M241" s="7"/>
    </row>
    <row r="242" spans="2:13" s="8" customFormat="1" ht="15.75">
      <c r="B242" s="70"/>
      <c r="C242" s="13"/>
      <c r="H242" s="13"/>
      <c r="I242" s="18"/>
      <c r="J242" s="18"/>
      <c r="L242" s="7"/>
      <c r="M242" s="7"/>
    </row>
    <row r="243" spans="2:13" s="8" customFormat="1" ht="15.75">
      <c r="B243" s="70"/>
      <c r="C243" s="13"/>
      <c r="H243" s="13"/>
      <c r="I243" s="18"/>
      <c r="J243" s="18"/>
      <c r="L243" s="7"/>
      <c r="M243" s="7"/>
    </row>
    <row r="244" spans="2:13" s="8" customFormat="1" ht="15.75">
      <c r="B244" s="70"/>
      <c r="C244" s="13"/>
      <c r="H244" s="13"/>
      <c r="I244" s="18"/>
      <c r="J244" s="18"/>
      <c r="L244" s="7"/>
      <c r="M244" s="7"/>
    </row>
    <row r="245" spans="2:13" s="8" customFormat="1" ht="15.75">
      <c r="B245" s="70"/>
      <c r="C245" s="13"/>
      <c r="H245" s="13"/>
      <c r="I245" s="18"/>
      <c r="J245" s="18"/>
      <c r="L245" s="7"/>
      <c r="M245" s="7"/>
    </row>
    <row r="246" spans="2:13" s="8" customFormat="1" ht="15.75">
      <c r="B246" s="70"/>
      <c r="C246" s="13"/>
      <c r="H246" s="13"/>
      <c r="I246" s="18"/>
      <c r="J246" s="18"/>
      <c r="L246" s="7"/>
      <c r="M246" s="7"/>
    </row>
    <row r="247" spans="2:13" s="8" customFormat="1" ht="15.75">
      <c r="B247" s="70"/>
      <c r="C247" s="13"/>
      <c r="H247" s="13"/>
      <c r="I247" s="18"/>
      <c r="J247" s="18"/>
      <c r="L247" s="7"/>
      <c r="M247" s="7"/>
    </row>
    <row r="248" spans="2:13" s="8" customFormat="1" ht="15.75">
      <c r="B248" s="70"/>
      <c r="C248" s="13"/>
      <c r="H248" s="13"/>
      <c r="I248" s="18"/>
      <c r="J248" s="18"/>
      <c r="L248" s="7"/>
      <c r="M248" s="7"/>
    </row>
    <row r="249" spans="2:13" s="8" customFormat="1" ht="15.75">
      <c r="B249" s="70"/>
      <c r="C249" s="13"/>
      <c r="H249" s="13"/>
      <c r="I249" s="18"/>
      <c r="J249" s="18"/>
      <c r="L249" s="7"/>
      <c r="M249" s="7"/>
    </row>
    <row r="250" spans="2:13" s="8" customFormat="1" ht="15.75">
      <c r="B250" s="70"/>
      <c r="C250" s="13"/>
      <c r="H250" s="13"/>
      <c r="I250" s="18"/>
      <c r="J250" s="18"/>
      <c r="L250" s="7"/>
      <c r="M250" s="7"/>
    </row>
    <row r="251" spans="2:13" s="8" customFormat="1" ht="15.75">
      <c r="B251" s="70"/>
      <c r="C251" s="13"/>
      <c r="H251" s="13"/>
      <c r="I251" s="18"/>
      <c r="J251" s="18"/>
      <c r="L251" s="7"/>
      <c r="M251" s="7"/>
    </row>
    <row r="252" spans="2:13" s="8" customFormat="1" ht="15.75">
      <c r="B252" s="70"/>
      <c r="C252" s="13"/>
      <c r="H252" s="13"/>
      <c r="I252" s="18"/>
      <c r="J252" s="18"/>
      <c r="L252" s="7"/>
      <c r="M252" s="7"/>
    </row>
    <row r="253" spans="2:13" s="8" customFormat="1" ht="15.75">
      <c r="B253" s="70"/>
      <c r="C253" s="13"/>
      <c r="H253" s="13"/>
      <c r="I253" s="18"/>
      <c r="J253" s="18"/>
      <c r="L253" s="7"/>
      <c r="M253" s="7"/>
    </row>
    <row r="254" spans="2:13" s="8" customFormat="1" ht="15.75">
      <c r="B254" s="70"/>
      <c r="C254" s="13"/>
      <c r="H254" s="13"/>
      <c r="I254" s="18"/>
      <c r="J254" s="18"/>
      <c r="L254" s="7"/>
      <c r="M254" s="7"/>
    </row>
    <row r="255" spans="2:13" s="8" customFormat="1" ht="15.75">
      <c r="B255" s="70"/>
      <c r="C255" s="13"/>
      <c r="H255" s="13"/>
      <c r="I255" s="18"/>
      <c r="J255" s="18"/>
      <c r="L255" s="7"/>
      <c r="M255" s="7"/>
    </row>
    <row r="256" spans="2:13" s="8" customFormat="1" ht="15.75">
      <c r="B256" s="70"/>
      <c r="C256" s="13"/>
      <c r="H256" s="13"/>
      <c r="I256" s="18"/>
      <c r="J256" s="18"/>
      <c r="L256" s="7"/>
      <c r="M256" s="7"/>
    </row>
    <row r="257" spans="2:13" s="8" customFormat="1" ht="15.75">
      <c r="B257" s="70"/>
      <c r="C257" s="13"/>
      <c r="H257" s="13"/>
      <c r="I257" s="18"/>
      <c r="J257" s="18"/>
      <c r="L257" s="7"/>
      <c r="M257" s="7"/>
    </row>
    <row r="258" spans="2:13" s="8" customFormat="1" ht="15.75">
      <c r="B258" s="70"/>
      <c r="C258" s="13"/>
      <c r="H258" s="13"/>
      <c r="I258" s="18"/>
      <c r="J258" s="18"/>
      <c r="L258" s="7"/>
      <c r="M258" s="7"/>
    </row>
    <row r="259" spans="2:13" s="8" customFormat="1" ht="15.75">
      <c r="B259" s="70"/>
      <c r="C259" s="13"/>
      <c r="H259" s="13"/>
      <c r="I259" s="18"/>
      <c r="J259" s="18"/>
      <c r="L259" s="7"/>
      <c r="M259" s="7"/>
    </row>
    <row r="260" spans="2:13" s="8" customFormat="1" ht="15.75">
      <c r="B260" s="70"/>
      <c r="C260" s="13"/>
      <c r="H260" s="13"/>
      <c r="I260" s="18"/>
      <c r="J260" s="18"/>
      <c r="L260" s="7"/>
      <c r="M260" s="7"/>
    </row>
    <row r="261" spans="2:13" s="8" customFormat="1" ht="15.75">
      <c r="B261" s="70"/>
      <c r="C261" s="13"/>
      <c r="H261" s="13"/>
      <c r="I261" s="18"/>
      <c r="J261" s="18"/>
      <c r="L261" s="7"/>
      <c r="M261" s="7"/>
    </row>
    <row r="262" spans="2:13" s="8" customFormat="1" ht="15.75">
      <c r="B262" s="70"/>
      <c r="C262" s="13"/>
      <c r="H262" s="13"/>
      <c r="I262" s="18"/>
      <c r="J262" s="18"/>
      <c r="L262" s="7"/>
      <c r="M262" s="7"/>
    </row>
    <row r="263" spans="2:13" s="8" customFormat="1" ht="15.75">
      <c r="B263" s="70"/>
      <c r="C263" s="13"/>
      <c r="H263" s="13"/>
      <c r="I263" s="18"/>
      <c r="J263" s="18"/>
      <c r="L263" s="7"/>
      <c r="M263" s="7"/>
    </row>
    <row r="264" spans="2:13" s="8" customFormat="1" ht="15.75">
      <c r="B264" s="70"/>
      <c r="C264" s="13"/>
      <c r="H264" s="13"/>
      <c r="I264" s="18"/>
      <c r="J264" s="18"/>
      <c r="L264" s="7"/>
      <c r="M264" s="7"/>
    </row>
    <row r="265" spans="2:41" s="8" customFormat="1" ht="15.75">
      <c r="B265" s="70"/>
      <c r="C265" s="13"/>
      <c r="H265" s="13"/>
      <c r="I265" s="18"/>
      <c r="J265" s="18"/>
      <c r="L265" s="7"/>
      <c r="M265" s="7"/>
      <c r="AO265" s="1" t="s">
        <v>12</v>
      </c>
    </row>
    <row r="266" spans="2:41" s="8" customFormat="1" ht="15.75">
      <c r="B266" s="70"/>
      <c r="C266" s="13"/>
      <c r="H266" s="13"/>
      <c r="I266" s="18"/>
      <c r="J266" s="18"/>
      <c r="L266" s="7"/>
      <c r="M266" s="7"/>
      <c r="AO266" s="1" t="s">
        <v>13</v>
      </c>
    </row>
    <row r="267" spans="2:41" s="8" customFormat="1" ht="15.75">
      <c r="B267" s="70"/>
      <c r="C267" s="13"/>
      <c r="H267" s="13"/>
      <c r="I267" s="18"/>
      <c r="J267" s="18"/>
      <c r="L267" s="7"/>
      <c r="M267" s="7"/>
      <c r="AO267" s="1" t="s">
        <v>69</v>
      </c>
    </row>
    <row r="268" spans="2:41" s="8" customFormat="1" ht="15.75">
      <c r="B268" s="70"/>
      <c r="C268" s="13"/>
      <c r="H268" s="13"/>
      <c r="I268" s="18"/>
      <c r="J268" s="18"/>
      <c r="L268" s="7"/>
      <c r="M268" s="7"/>
      <c r="AO268" s="1" t="s">
        <v>70</v>
      </c>
    </row>
    <row r="269" spans="2:41" s="8" customFormat="1" ht="15.75">
      <c r="B269" s="70"/>
      <c r="C269" s="13"/>
      <c r="H269" s="13"/>
      <c r="I269" s="18"/>
      <c r="J269" s="18"/>
      <c r="L269" s="7"/>
      <c r="M269" s="7"/>
      <c r="AO269" s="1"/>
    </row>
    <row r="270" spans="2:41" s="8" customFormat="1" ht="15.75">
      <c r="B270" s="70"/>
      <c r="C270" s="13"/>
      <c r="H270" s="13"/>
      <c r="I270" s="18"/>
      <c r="J270" s="18"/>
      <c r="L270" s="7"/>
      <c r="M270" s="7"/>
      <c r="AO270" s="1"/>
    </row>
    <row r="271" spans="2:41" s="8" customFormat="1" ht="15.75">
      <c r="B271" s="70"/>
      <c r="C271" s="13"/>
      <c r="H271" s="13"/>
      <c r="I271" s="18"/>
      <c r="J271" s="18"/>
      <c r="L271" s="7"/>
      <c r="M271" s="7"/>
      <c r="AO271" s="1"/>
    </row>
    <row r="272" spans="2:13" s="8" customFormat="1" ht="15.75">
      <c r="B272" s="70"/>
      <c r="C272" s="13"/>
      <c r="H272" s="13"/>
      <c r="I272" s="18"/>
      <c r="J272" s="18"/>
      <c r="L272" s="7"/>
      <c r="M272" s="7"/>
    </row>
    <row r="273" spans="2:13" s="8" customFormat="1" ht="15.75">
      <c r="B273" s="70"/>
      <c r="C273" s="13"/>
      <c r="H273" s="13"/>
      <c r="I273" s="18"/>
      <c r="J273" s="18"/>
      <c r="L273" s="7"/>
      <c r="M273" s="7"/>
    </row>
    <row r="274" spans="2:13" s="8" customFormat="1" ht="15.75">
      <c r="B274" s="70"/>
      <c r="C274" s="13"/>
      <c r="H274" s="13"/>
      <c r="I274" s="18"/>
      <c r="J274" s="18"/>
      <c r="L274" s="7"/>
      <c r="M274" s="7"/>
    </row>
    <row r="275" spans="2:13" s="8" customFormat="1" ht="15.75">
      <c r="B275" s="70"/>
      <c r="C275" s="13"/>
      <c r="H275" s="13"/>
      <c r="I275" s="18"/>
      <c r="J275" s="18"/>
      <c r="L275" s="7"/>
      <c r="M275" s="7"/>
    </row>
    <row r="276" spans="2:13" s="8" customFormat="1" ht="15.75">
      <c r="B276" s="70"/>
      <c r="C276" s="13"/>
      <c r="H276" s="13"/>
      <c r="I276" s="18"/>
      <c r="J276" s="18"/>
      <c r="L276" s="7"/>
      <c r="M276" s="7"/>
    </row>
    <row r="277" spans="2:13" s="8" customFormat="1" ht="15.75">
      <c r="B277" s="70"/>
      <c r="C277" s="13"/>
      <c r="H277" s="13"/>
      <c r="I277" s="18"/>
      <c r="J277" s="18"/>
      <c r="L277" s="7"/>
      <c r="M277" s="7"/>
    </row>
    <row r="278" spans="2:13" s="8" customFormat="1" ht="15.75">
      <c r="B278" s="70"/>
      <c r="C278" s="13"/>
      <c r="H278" s="13"/>
      <c r="I278" s="18"/>
      <c r="J278" s="18"/>
      <c r="L278" s="7"/>
      <c r="M278" s="7"/>
    </row>
    <row r="279" spans="2:13" s="8" customFormat="1" ht="15.75">
      <c r="B279" s="70"/>
      <c r="C279" s="13"/>
      <c r="H279" s="13"/>
      <c r="I279" s="18"/>
      <c r="J279" s="18"/>
      <c r="L279" s="7"/>
      <c r="M279" s="7"/>
    </row>
    <row r="280" spans="2:13" s="8" customFormat="1" ht="15.75">
      <c r="B280" s="70"/>
      <c r="C280" s="13"/>
      <c r="H280" s="13"/>
      <c r="I280" s="18"/>
      <c r="J280" s="18"/>
      <c r="L280" s="7"/>
      <c r="M280" s="7"/>
    </row>
    <row r="281" spans="2:13" s="8" customFormat="1" ht="15.75">
      <c r="B281" s="70"/>
      <c r="C281" s="13"/>
      <c r="H281" s="13"/>
      <c r="I281" s="18"/>
      <c r="J281" s="18"/>
      <c r="L281" s="7"/>
      <c r="M281" s="7"/>
    </row>
    <row r="282" spans="2:13" s="8" customFormat="1" ht="15.75">
      <c r="B282" s="70"/>
      <c r="C282" s="13"/>
      <c r="H282" s="13"/>
      <c r="I282" s="18"/>
      <c r="J282" s="18"/>
      <c r="L282" s="7"/>
      <c r="M282" s="7"/>
    </row>
    <row r="283" spans="2:13" s="8" customFormat="1" ht="15.75">
      <c r="B283" s="70"/>
      <c r="C283" s="13"/>
      <c r="H283" s="13"/>
      <c r="I283" s="18"/>
      <c r="J283" s="18"/>
      <c r="L283" s="7"/>
      <c r="M283" s="7"/>
    </row>
    <row r="284" spans="2:13" s="8" customFormat="1" ht="15.75">
      <c r="B284" s="70"/>
      <c r="C284" s="13"/>
      <c r="H284" s="13"/>
      <c r="I284" s="18"/>
      <c r="J284" s="18"/>
      <c r="L284" s="7"/>
      <c r="M284" s="7"/>
    </row>
    <row r="285" spans="2:13" s="8" customFormat="1" ht="15.75">
      <c r="B285" s="70"/>
      <c r="C285" s="13"/>
      <c r="H285" s="13"/>
      <c r="I285" s="18"/>
      <c r="J285" s="18"/>
      <c r="L285" s="7"/>
      <c r="M285" s="7"/>
    </row>
    <row r="286" spans="2:13" s="8" customFormat="1" ht="15.75">
      <c r="B286" s="70"/>
      <c r="C286" s="13"/>
      <c r="H286" s="13"/>
      <c r="I286" s="18"/>
      <c r="J286" s="18"/>
      <c r="L286" s="7"/>
      <c r="M286" s="7"/>
    </row>
    <row r="287" spans="2:13" s="8" customFormat="1" ht="15.75">
      <c r="B287" s="70"/>
      <c r="C287" s="13"/>
      <c r="H287" s="13"/>
      <c r="I287" s="18"/>
      <c r="J287" s="18"/>
      <c r="L287" s="7"/>
      <c r="M287" s="7"/>
    </row>
    <row r="288" spans="2:13" s="8" customFormat="1" ht="15.75">
      <c r="B288" s="70"/>
      <c r="C288" s="13"/>
      <c r="H288" s="13"/>
      <c r="I288" s="18"/>
      <c r="J288" s="18"/>
      <c r="L288" s="7"/>
      <c r="M288" s="7"/>
    </row>
    <row r="289" spans="2:13" s="8" customFormat="1" ht="15.75">
      <c r="B289" s="70"/>
      <c r="C289" s="13"/>
      <c r="H289" s="13"/>
      <c r="I289" s="18"/>
      <c r="J289" s="18"/>
      <c r="L289" s="7"/>
      <c r="M289" s="7"/>
    </row>
    <row r="290" spans="2:13" s="8" customFormat="1" ht="15.75">
      <c r="B290" s="70"/>
      <c r="C290" s="13"/>
      <c r="H290" s="13"/>
      <c r="I290" s="18"/>
      <c r="J290" s="18"/>
      <c r="L290" s="7"/>
      <c r="M290" s="7"/>
    </row>
    <row r="291" spans="2:13" s="8" customFormat="1" ht="15.75">
      <c r="B291" s="70"/>
      <c r="C291" s="13"/>
      <c r="H291" s="13"/>
      <c r="I291" s="18"/>
      <c r="J291" s="18"/>
      <c r="L291" s="7"/>
      <c r="M291" s="7"/>
    </row>
    <row r="292" spans="2:13" s="8" customFormat="1" ht="15.75">
      <c r="B292" s="70"/>
      <c r="C292" s="13"/>
      <c r="H292" s="13"/>
      <c r="I292" s="18"/>
      <c r="J292" s="18"/>
      <c r="L292" s="7"/>
      <c r="M292" s="7"/>
    </row>
    <row r="293" spans="2:13" s="8" customFormat="1" ht="15.75">
      <c r="B293" s="70"/>
      <c r="C293" s="13"/>
      <c r="H293" s="13"/>
      <c r="I293" s="18"/>
      <c r="J293" s="18"/>
      <c r="L293" s="7"/>
      <c r="M293" s="7"/>
    </row>
    <row r="294" spans="2:13" s="8" customFormat="1" ht="15.75">
      <c r="B294" s="70"/>
      <c r="C294" s="13"/>
      <c r="H294" s="13"/>
      <c r="I294" s="18"/>
      <c r="J294" s="18"/>
      <c r="L294" s="7"/>
      <c r="M294" s="7"/>
    </row>
    <row r="295" spans="2:13" s="8" customFormat="1" ht="15.75">
      <c r="B295" s="70"/>
      <c r="C295" s="13"/>
      <c r="H295" s="13"/>
      <c r="I295" s="18"/>
      <c r="J295" s="18"/>
      <c r="L295" s="7"/>
      <c r="M295" s="7"/>
    </row>
    <row r="296" spans="2:13" s="8" customFormat="1" ht="15.75">
      <c r="B296" s="70"/>
      <c r="C296" s="13"/>
      <c r="H296" s="13"/>
      <c r="I296" s="18"/>
      <c r="J296" s="18"/>
      <c r="L296" s="7"/>
      <c r="M296" s="7"/>
    </row>
    <row r="297" spans="2:13" s="8" customFormat="1" ht="15.75">
      <c r="B297" s="70"/>
      <c r="C297" s="13"/>
      <c r="H297" s="13"/>
      <c r="I297" s="18"/>
      <c r="J297" s="18"/>
      <c r="L297" s="7"/>
      <c r="M297" s="7"/>
    </row>
    <row r="298" spans="2:13" s="8" customFormat="1" ht="15.75">
      <c r="B298" s="70"/>
      <c r="C298" s="13"/>
      <c r="H298" s="13"/>
      <c r="I298" s="18"/>
      <c r="J298" s="18"/>
      <c r="L298" s="7"/>
      <c r="M298" s="7"/>
    </row>
    <row r="299" spans="2:13" s="8" customFormat="1" ht="15.75">
      <c r="B299" s="70"/>
      <c r="C299" s="13"/>
      <c r="H299" s="13"/>
      <c r="I299" s="18"/>
      <c r="J299" s="18"/>
      <c r="L299" s="7"/>
      <c r="M299" s="7"/>
    </row>
    <row r="300" spans="2:13" s="8" customFormat="1" ht="15.75">
      <c r="B300" s="70"/>
      <c r="C300" s="13"/>
      <c r="H300" s="13"/>
      <c r="I300" s="18"/>
      <c r="J300" s="18"/>
      <c r="L300" s="7"/>
      <c r="M300" s="7"/>
    </row>
    <row r="301" spans="2:13" s="8" customFormat="1" ht="15.75">
      <c r="B301" s="70"/>
      <c r="C301" s="13"/>
      <c r="H301" s="13"/>
      <c r="I301" s="18"/>
      <c r="J301" s="18"/>
      <c r="L301" s="7"/>
      <c r="M301" s="7"/>
    </row>
    <row r="302" spans="2:13" s="8" customFormat="1" ht="15.75">
      <c r="B302" s="70"/>
      <c r="C302" s="13"/>
      <c r="H302" s="13"/>
      <c r="I302" s="18"/>
      <c r="J302" s="18"/>
      <c r="L302" s="7"/>
      <c r="M302" s="7"/>
    </row>
    <row r="303" spans="2:13" s="8" customFormat="1" ht="15.75">
      <c r="B303" s="70"/>
      <c r="C303" s="13"/>
      <c r="H303" s="13"/>
      <c r="I303" s="18"/>
      <c r="J303" s="18"/>
      <c r="L303" s="7"/>
      <c r="M303" s="7"/>
    </row>
    <row r="304" spans="2:13" s="8" customFormat="1" ht="15.75">
      <c r="B304" s="70"/>
      <c r="C304" s="13"/>
      <c r="H304" s="13"/>
      <c r="I304" s="18"/>
      <c r="J304" s="18"/>
      <c r="L304" s="7"/>
      <c r="M304" s="7"/>
    </row>
    <row r="305" spans="2:13" s="8" customFormat="1" ht="15.75">
      <c r="B305" s="70"/>
      <c r="C305" s="13"/>
      <c r="H305" s="13"/>
      <c r="I305" s="18"/>
      <c r="J305" s="18"/>
      <c r="L305" s="7"/>
      <c r="M305" s="7"/>
    </row>
    <row r="306" spans="2:13" s="8" customFormat="1" ht="15.75">
      <c r="B306" s="70"/>
      <c r="C306" s="13"/>
      <c r="H306" s="13"/>
      <c r="I306" s="18"/>
      <c r="J306" s="18"/>
      <c r="L306" s="7"/>
      <c r="M306" s="7"/>
    </row>
    <row r="307" spans="2:13" s="8" customFormat="1" ht="15.75">
      <c r="B307" s="70"/>
      <c r="C307" s="13"/>
      <c r="H307" s="13"/>
      <c r="I307" s="18"/>
      <c r="J307" s="18"/>
      <c r="L307" s="7"/>
      <c r="M307" s="7"/>
    </row>
    <row r="308" spans="2:13" s="8" customFormat="1" ht="15.75">
      <c r="B308" s="70"/>
      <c r="C308" s="13"/>
      <c r="H308" s="13"/>
      <c r="I308" s="18"/>
      <c r="J308" s="18"/>
      <c r="L308" s="7"/>
      <c r="M308" s="7"/>
    </row>
    <row r="309" spans="2:13" s="8" customFormat="1" ht="15.75">
      <c r="B309" s="70"/>
      <c r="C309" s="13"/>
      <c r="H309" s="13"/>
      <c r="I309" s="18"/>
      <c r="J309" s="18"/>
      <c r="L309" s="7"/>
      <c r="M309" s="7"/>
    </row>
    <row r="310" spans="2:13" s="8" customFormat="1" ht="15.75">
      <c r="B310" s="70"/>
      <c r="C310" s="13"/>
      <c r="H310" s="13"/>
      <c r="I310" s="18"/>
      <c r="J310" s="18"/>
      <c r="L310" s="7"/>
      <c r="M310" s="7"/>
    </row>
    <row r="311" spans="2:13" s="8" customFormat="1" ht="15.75">
      <c r="B311" s="70"/>
      <c r="C311" s="13"/>
      <c r="H311" s="13"/>
      <c r="I311" s="18"/>
      <c r="J311" s="18"/>
      <c r="L311" s="7"/>
      <c r="M311" s="7"/>
    </row>
    <row r="312" spans="2:13" s="8" customFormat="1" ht="15.75">
      <c r="B312" s="70"/>
      <c r="C312" s="13"/>
      <c r="H312" s="13"/>
      <c r="I312" s="18"/>
      <c r="J312" s="18"/>
      <c r="L312" s="7"/>
      <c r="M312" s="7"/>
    </row>
    <row r="313" spans="2:13" s="8" customFormat="1" ht="15.75">
      <c r="B313" s="70"/>
      <c r="C313" s="13"/>
      <c r="H313" s="13"/>
      <c r="I313" s="18"/>
      <c r="J313" s="18"/>
      <c r="L313" s="7"/>
      <c r="M313" s="7"/>
    </row>
    <row r="314" spans="2:13" s="8" customFormat="1" ht="15.75">
      <c r="B314" s="70"/>
      <c r="C314" s="13"/>
      <c r="H314" s="13"/>
      <c r="I314" s="18"/>
      <c r="J314" s="18"/>
      <c r="L314" s="7"/>
      <c r="M314" s="7"/>
    </row>
    <row r="315" spans="2:13" s="8" customFormat="1" ht="15.75">
      <c r="B315" s="70"/>
      <c r="C315" s="13"/>
      <c r="H315" s="13"/>
      <c r="I315" s="18"/>
      <c r="J315" s="18"/>
      <c r="L315" s="7"/>
      <c r="M315" s="7"/>
    </row>
    <row r="316" spans="2:13" s="8" customFormat="1" ht="15.75">
      <c r="B316" s="70"/>
      <c r="C316" s="13"/>
      <c r="H316" s="13"/>
      <c r="I316" s="18"/>
      <c r="J316" s="18"/>
      <c r="L316" s="7"/>
      <c r="M316" s="7"/>
    </row>
    <row r="317" spans="2:13" s="8" customFormat="1" ht="15.75">
      <c r="B317" s="70"/>
      <c r="C317" s="13"/>
      <c r="H317" s="13"/>
      <c r="I317" s="18"/>
      <c r="J317" s="18"/>
      <c r="L317" s="7"/>
      <c r="M317" s="7"/>
    </row>
    <row r="318" spans="2:13" s="8" customFormat="1" ht="15.75">
      <c r="B318" s="70"/>
      <c r="C318" s="13"/>
      <c r="H318" s="13"/>
      <c r="I318" s="18"/>
      <c r="J318" s="18"/>
      <c r="L318" s="7"/>
      <c r="M318" s="7"/>
    </row>
    <row r="319" spans="2:13" s="8" customFormat="1" ht="15.75">
      <c r="B319" s="70"/>
      <c r="C319" s="13"/>
      <c r="H319" s="13"/>
      <c r="I319" s="18"/>
      <c r="J319" s="18"/>
      <c r="L319" s="7"/>
      <c r="M319" s="7"/>
    </row>
    <row r="320" spans="2:13" s="8" customFormat="1" ht="15.75">
      <c r="B320" s="70"/>
      <c r="C320" s="13"/>
      <c r="H320" s="13"/>
      <c r="I320" s="18"/>
      <c r="J320" s="18"/>
      <c r="L320" s="7"/>
      <c r="M320" s="7"/>
    </row>
    <row r="321" spans="2:13" s="8" customFormat="1" ht="15.75">
      <c r="B321" s="70"/>
      <c r="C321" s="13"/>
      <c r="H321" s="13"/>
      <c r="I321" s="18"/>
      <c r="J321" s="18"/>
      <c r="L321" s="7"/>
      <c r="M321" s="7"/>
    </row>
    <row r="322" spans="2:13" s="8" customFormat="1" ht="15.75">
      <c r="B322" s="70"/>
      <c r="C322" s="13"/>
      <c r="H322" s="13"/>
      <c r="I322" s="18"/>
      <c r="J322" s="18"/>
      <c r="L322" s="7"/>
      <c r="M322" s="7"/>
    </row>
    <row r="323" spans="2:13" s="8" customFormat="1" ht="15.75">
      <c r="B323" s="70"/>
      <c r="C323" s="13"/>
      <c r="H323" s="13"/>
      <c r="I323" s="18"/>
      <c r="J323" s="18"/>
      <c r="L323" s="7"/>
      <c r="M323" s="7"/>
    </row>
    <row r="324" spans="2:13" s="8" customFormat="1" ht="15.75">
      <c r="B324" s="70"/>
      <c r="C324" s="13"/>
      <c r="H324" s="13"/>
      <c r="I324" s="18"/>
      <c r="J324" s="18"/>
      <c r="L324" s="7"/>
      <c r="M324" s="7"/>
    </row>
    <row r="325" spans="2:13" s="8" customFormat="1" ht="15.75">
      <c r="B325" s="70"/>
      <c r="C325" s="13"/>
      <c r="H325" s="13"/>
      <c r="I325" s="18"/>
      <c r="J325" s="18"/>
      <c r="L325" s="7"/>
      <c r="M325" s="7"/>
    </row>
    <row r="326" spans="2:13" s="8" customFormat="1" ht="15.75">
      <c r="B326" s="70"/>
      <c r="C326" s="13"/>
      <c r="H326" s="13"/>
      <c r="I326" s="18"/>
      <c r="J326" s="18"/>
      <c r="L326" s="7"/>
      <c r="M326" s="7"/>
    </row>
    <row r="327" spans="2:13" s="8" customFormat="1" ht="15.75">
      <c r="B327" s="70"/>
      <c r="C327" s="13"/>
      <c r="H327" s="13"/>
      <c r="I327" s="18"/>
      <c r="J327" s="18"/>
      <c r="L327" s="7"/>
      <c r="M327" s="7"/>
    </row>
    <row r="328" spans="2:13" s="8" customFormat="1" ht="15.75">
      <c r="B328" s="70"/>
      <c r="C328" s="13"/>
      <c r="H328" s="13"/>
      <c r="I328" s="18"/>
      <c r="J328" s="18"/>
      <c r="L328" s="7"/>
      <c r="M328" s="7"/>
    </row>
    <row r="329" spans="2:13" s="8" customFormat="1" ht="15.75">
      <c r="B329" s="70"/>
      <c r="C329" s="13"/>
      <c r="H329" s="13"/>
      <c r="I329" s="18"/>
      <c r="J329" s="18"/>
      <c r="L329" s="7"/>
      <c r="M329" s="7"/>
    </row>
    <row r="330" spans="2:13" s="8" customFormat="1" ht="15.75">
      <c r="B330" s="70"/>
      <c r="C330" s="13"/>
      <c r="H330" s="13"/>
      <c r="I330" s="18"/>
      <c r="J330" s="18"/>
      <c r="L330" s="7"/>
      <c r="M330" s="7"/>
    </row>
    <row r="331" spans="2:13" s="8" customFormat="1" ht="15.75">
      <c r="B331" s="70"/>
      <c r="C331" s="13"/>
      <c r="H331" s="13"/>
      <c r="I331" s="18"/>
      <c r="J331" s="18"/>
      <c r="L331" s="7"/>
      <c r="M331" s="7"/>
    </row>
    <row r="332" spans="2:13" s="8" customFormat="1" ht="15.75">
      <c r="B332" s="70"/>
      <c r="C332" s="13"/>
      <c r="H332" s="13"/>
      <c r="I332" s="18"/>
      <c r="J332" s="18"/>
      <c r="L332" s="7"/>
      <c r="M332" s="7"/>
    </row>
    <row r="333" spans="2:13" s="8" customFormat="1" ht="15.75">
      <c r="B333" s="70"/>
      <c r="C333" s="13"/>
      <c r="H333" s="13"/>
      <c r="I333" s="18"/>
      <c r="J333" s="18"/>
      <c r="L333" s="7"/>
      <c r="M333" s="7"/>
    </row>
    <row r="334" spans="2:13" s="8" customFormat="1" ht="15.75">
      <c r="B334" s="70"/>
      <c r="C334" s="13"/>
      <c r="H334" s="13"/>
      <c r="I334" s="18"/>
      <c r="J334" s="18"/>
      <c r="L334" s="7"/>
      <c r="M334" s="7"/>
    </row>
    <row r="335" spans="2:13" s="8" customFormat="1" ht="15.75">
      <c r="B335" s="70"/>
      <c r="C335" s="13"/>
      <c r="H335" s="13"/>
      <c r="I335" s="18"/>
      <c r="J335" s="18"/>
      <c r="L335" s="7"/>
      <c r="M335" s="7"/>
    </row>
    <row r="336" spans="2:13" s="8" customFormat="1" ht="15.75">
      <c r="B336" s="70"/>
      <c r="C336" s="13"/>
      <c r="H336" s="13"/>
      <c r="I336" s="18"/>
      <c r="J336" s="18"/>
      <c r="L336" s="7"/>
      <c r="M336" s="7"/>
    </row>
    <row r="337" spans="2:13" s="8" customFormat="1" ht="15.75">
      <c r="B337" s="70"/>
      <c r="C337" s="13"/>
      <c r="H337" s="13"/>
      <c r="I337" s="18"/>
      <c r="J337" s="18"/>
      <c r="L337" s="7"/>
      <c r="M337" s="7"/>
    </row>
    <row r="338" spans="2:13" s="8" customFormat="1" ht="15.75">
      <c r="B338" s="70"/>
      <c r="C338" s="13"/>
      <c r="H338" s="13"/>
      <c r="I338" s="18"/>
      <c r="J338" s="18"/>
      <c r="L338" s="7"/>
      <c r="M338" s="7"/>
    </row>
    <row r="339" spans="2:13" s="8" customFormat="1" ht="15.75">
      <c r="B339" s="70"/>
      <c r="C339" s="13"/>
      <c r="H339" s="13"/>
      <c r="I339" s="18"/>
      <c r="J339" s="18"/>
      <c r="L339" s="7"/>
      <c r="M339" s="7"/>
    </row>
    <row r="340" spans="2:13" s="8" customFormat="1" ht="15.75">
      <c r="B340" s="70"/>
      <c r="C340" s="13"/>
      <c r="H340" s="13"/>
      <c r="I340" s="18"/>
      <c r="J340" s="18"/>
      <c r="L340" s="7"/>
      <c r="M340" s="7"/>
    </row>
    <row r="341" spans="2:13" s="8" customFormat="1" ht="15.75">
      <c r="B341" s="70"/>
      <c r="C341" s="13"/>
      <c r="H341" s="13"/>
      <c r="I341" s="18"/>
      <c r="J341" s="18"/>
      <c r="L341" s="7"/>
      <c r="M341" s="7"/>
    </row>
    <row r="342" spans="2:13" s="8" customFormat="1" ht="15.75">
      <c r="B342" s="70"/>
      <c r="C342" s="13"/>
      <c r="H342" s="13"/>
      <c r="I342" s="18"/>
      <c r="J342" s="18"/>
      <c r="L342" s="7"/>
      <c r="M342" s="7"/>
    </row>
    <row r="343" spans="2:13" s="8" customFormat="1" ht="15.75">
      <c r="B343" s="70"/>
      <c r="C343" s="13"/>
      <c r="H343" s="13"/>
      <c r="I343" s="18"/>
      <c r="J343" s="18"/>
      <c r="L343" s="7"/>
      <c r="M343" s="7"/>
    </row>
    <row r="344" spans="2:13" s="8" customFormat="1" ht="15.75">
      <c r="B344" s="70"/>
      <c r="C344" s="13"/>
      <c r="H344" s="13"/>
      <c r="I344" s="18"/>
      <c r="J344" s="18"/>
      <c r="L344" s="7"/>
      <c r="M344" s="7"/>
    </row>
    <row r="345" spans="2:13" s="8" customFormat="1" ht="15.75">
      <c r="B345" s="70"/>
      <c r="C345" s="13"/>
      <c r="H345" s="13"/>
      <c r="I345" s="18"/>
      <c r="J345" s="18"/>
      <c r="L345" s="7"/>
      <c r="M345" s="7"/>
    </row>
    <row r="346" spans="2:13" s="8" customFormat="1" ht="15.75">
      <c r="B346" s="70"/>
      <c r="C346" s="13"/>
      <c r="H346" s="13"/>
      <c r="I346" s="18"/>
      <c r="J346" s="18"/>
      <c r="L346" s="7"/>
      <c r="M346" s="7"/>
    </row>
    <row r="347" spans="2:13" s="8" customFormat="1" ht="15.75">
      <c r="B347" s="70"/>
      <c r="C347" s="13"/>
      <c r="H347" s="13"/>
      <c r="I347" s="18"/>
      <c r="J347" s="18"/>
      <c r="L347" s="7"/>
      <c r="M347" s="7"/>
    </row>
    <row r="348" spans="2:13" s="8" customFormat="1" ht="15.75">
      <c r="B348" s="70"/>
      <c r="C348" s="13"/>
      <c r="H348" s="13"/>
      <c r="I348" s="18"/>
      <c r="J348" s="18"/>
      <c r="L348" s="7"/>
      <c r="M348" s="7"/>
    </row>
    <row r="349" spans="2:13" s="8" customFormat="1" ht="15.75">
      <c r="B349" s="70"/>
      <c r="C349" s="13"/>
      <c r="H349" s="13"/>
      <c r="I349" s="18"/>
      <c r="J349" s="18"/>
      <c r="L349" s="7"/>
      <c r="M349" s="7"/>
    </row>
    <row r="350" spans="2:13" s="8" customFormat="1" ht="15.75">
      <c r="B350" s="70"/>
      <c r="C350" s="13"/>
      <c r="H350" s="13"/>
      <c r="I350" s="18"/>
      <c r="J350" s="18"/>
      <c r="L350" s="7"/>
      <c r="M350" s="7"/>
    </row>
    <row r="351" spans="2:13" s="8" customFormat="1" ht="15.75">
      <c r="B351" s="70"/>
      <c r="C351" s="13"/>
      <c r="H351" s="13"/>
      <c r="I351" s="18"/>
      <c r="J351" s="18"/>
      <c r="L351" s="7"/>
      <c r="M351" s="7"/>
    </row>
    <row r="352" spans="2:13" s="8" customFormat="1" ht="15.75">
      <c r="B352" s="70"/>
      <c r="C352" s="13"/>
      <c r="H352" s="13"/>
      <c r="I352" s="18"/>
      <c r="J352" s="18"/>
      <c r="L352" s="7"/>
      <c r="M352" s="7"/>
    </row>
    <row r="353" spans="2:13" s="8" customFormat="1" ht="15.75">
      <c r="B353" s="70"/>
      <c r="C353" s="13"/>
      <c r="H353" s="13"/>
      <c r="I353" s="18"/>
      <c r="J353" s="18"/>
      <c r="L353" s="7"/>
      <c r="M353" s="7"/>
    </row>
    <row r="354" spans="2:13" s="8" customFormat="1" ht="15.75">
      <c r="B354" s="70"/>
      <c r="C354" s="13"/>
      <c r="H354" s="13"/>
      <c r="I354" s="18"/>
      <c r="J354" s="18"/>
      <c r="L354" s="7"/>
      <c r="M354" s="7"/>
    </row>
    <row r="355" spans="2:13" s="8" customFormat="1" ht="15.75">
      <c r="B355" s="70"/>
      <c r="C355" s="13"/>
      <c r="H355" s="13"/>
      <c r="I355" s="18"/>
      <c r="J355" s="18"/>
      <c r="L355" s="7"/>
      <c r="M355" s="7"/>
    </row>
    <row r="356" spans="2:13" s="8" customFormat="1" ht="15.75">
      <c r="B356" s="70"/>
      <c r="C356" s="13"/>
      <c r="H356" s="13"/>
      <c r="I356" s="18"/>
      <c r="J356" s="18"/>
      <c r="L356" s="7"/>
      <c r="M356" s="7"/>
    </row>
    <row r="357" spans="2:13" s="8" customFormat="1" ht="15.75">
      <c r="B357" s="70"/>
      <c r="C357" s="13"/>
      <c r="H357" s="13"/>
      <c r="I357" s="18"/>
      <c r="J357" s="18"/>
      <c r="L357" s="7"/>
      <c r="M357" s="7"/>
    </row>
    <row r="358" spans="2:13" s="8" customFormat="1" ht="15.75">
      <c r="B358" s="70"/>
      <c r="C358" s="13"/>
      <c r="H358" s="13"/>
      <c r="I358" s="18"/>
      <c r="J358" s="18"/>
      <c r="L358" s="7"/>
      <c r="M358" s="7"/>
    </row>
    <row r="359" spans="2:13" s="8" customFormat="1" ht="15.75">
      <c r="B359" s="70"/>
      <c r="C359" s="13"/>
      <c r="H359" s="13"/>
      <c r="I359" s="18"/>
      <c r="J359" s="18"/>
      <c r="L359" s="7"/>
      <c r="M359" s="7"/>
    </row>
    <row r="360" spans="2:13" s="8" customFormat="1" ht="15.75">
      <c r="B360" s="70"/>
      <c r="C360" s="13"/>
      <c r="H360" s="13"/>
      <c r="I360" s="18"/>
      <c r="J360" s="18"/>
      <c r="L360" s="7"/>
      <c r="M360" s="7"/>
    </row>
    <row r="361" spans="2:13" s="8" customFormat="1" ht="15.75">
      <c r="B361" s="70"/>
      <c r="C361" s="13"/>
      <c r="H361" s="13"/>
      <c r="I361" s="18"/>
      <c r="J361" s="18"/>
      <c r="L361" s="7"/>
      <c r="M361" s="7"/>
    </row>
    <row r="362" spans="2:13" s="8" customFormat="1" ht="15.75">
      <c r="B362" s="70"/>
      <c r="C362" s="13"/>
      <c r="H362" s="13"/>
      <c r="I362" s="18"/>
      <c r="J362" s="18"/>
      <c r="L362" s="7"/>
      <c r="M362" s="7"/>
    </row>
    <row r="363" spans="2:13" s="8" customFormat="1" ht="15.75">
      <c r="B363" s="70"/>
      <c r="C363" s="13"/>
      <c r="H363" s="13"/>
      <c r="I363" s="18"/>
      <c r="J363" s="18"/>
      <c r="L363" s="7"/>
      <c r="M363" s="7"/>
    </row>
    <row r="364" spans="2:13" s="8" customFormat="1" ht="15.75">
      <c r="B364" s="70"/>
      <c r="C364" s="13"/>
      <c r="H364" s="13"/>
      <c r="I364" s="18"/>
      <c r="J364" s="18"/>
      <c r="L364" s="7"/>
      <c r="M364" s="7"/>
    </row>
    <row r="365" spans="2:13" s="8" customFormat="1" ht="15.75">
      <c r="B365" s="70"/>
      <c r="C365" s="13"/>
      <c r="H365" s="13"/>
      <c r="I365" s="18"/>
      <c r="J365" s="18"/>
      <c r="L365" s="7"/>
      <c r="M365" s="7"/>
    </row>
    <row r="366" spans="2:13" s="8" customFormat="1" ht="15.75">
      <c r="B366" s="70"/>
      <c r="C366" s="13"/>
      <c r="H366" s="13"/>
      <c r="I366" s="18"/>
      <c r="J366" s="18"/>
      <c r="L366" s="7"/>
      <c r="M366" s="7"/>
    </row>
    <row r="367" spans="2:13" s="8" customFormat="1" ht="15.75">
      <c r="B367" s="70"/>
      <c r="C367" s="13"/>
      <c r="H367" s="13"/>
      <c r="I367" s="18"/>
      <c r="J367" s="18"/>
      <c r="L367" s="7"/>
      <c r="M367" s="7"/>
    </row>
    <row r="368" spans="2:13" s="8" customFormat="1" ht="15.75">
      <c r="B368" s="70"/>
      <c r="C368" s="13"/>
      <c r="H368" s="13"/>
      <c r="I368" s="18"/>
      <c r="J368" s="18"/>
      <c r="L368" s="7"/>
      <c r="M368" s="7"/>
    </row>
    <row r="369" spans="2:13" s="8" customFormat="1" ht="15.75">
      <c r="B369" s="70"/>
      <c r="C369" s="13"/>
      <c r="H369" s="13"/>
      <c r="I369" s="18"/>
      <c r="J369" s="18"/>
      <c r="L369" s="7"/>
      <c r="M369" s="7"/>
    </row>
    <row r="370" spans="2:13" s="8" customFormat="1" ht="15.75">
      <c r="B370" s="70"/>
      <c r="C370" s="13"/>
      <c r="H370" s="13"/>
      <c r="I370" s="18"/>
      <c r="J370" s="18"/>
      <c r="L370" s="7"/>
      <c r="M370" s="7"/>
    </row>
    <row r="371" spans="2:13" s="8" customFormat="1" ht="15.75">
      <c r="B371" s="70"/>
      <c r="C371" s="13"/>
      <c r="H371" s="13"/>
      <c r="I371" s="18"/>
      <c r="J371" s="18"/>
      <c r="L371" s="7"/>
      <c r="M371" s="7"/>
    </row>
    <row r="372" spans="2:13" s="8" customFormat="1" ht="15.75">
      <c r="B372" s="70"/>
      <c r="C372" s="13"/>
      <c r="H372" s="13"/>
      <c r="I372" s="18"/>
      <c r="J372" s="18"/>
      <c r="L372" s="7"/>
      <c r="M372" s="7"/>
    </row>
    <row r="373" spans="2:13" s="8" customFormat="1" ht="15.75">
      <c r="B373" s="70"/>
      <c r="C373" s="13"/>
      <c r="H373" s="13"/>
      <c r="I373" s="18"/>
      <c r="J373" s="18"/>
      <c r="L373" s="7"/>
      <c r="M373" s="7"/>
    </row>
    <row r="374" spans="2:13" s="8" customFormat="1" ht="15.75">
      <c r="B374" s="70"/>
      <c r="C374" s="13"/>
      <c r="H374" s="13"/>
      <c r="I374" s="18"/>
      <c r="J374" s="18"/>
      <c r="L374" s="7"/>
      <c r="M374" s="7"/>
    </row>
    <row r="375" spans="2:13" s="8" customFormat="1" ht="15.75">
      <c r="B375" s="70"/>
      <c r="C375" s="13"/>
      <c r="H375" s="13"/>
      <c r="I375" s="18"/>
      <c r="J375" s="18"/>
      <c r="L375" s="7"/>
      <c r="M375" s="7"/>
    </row>
    <row r="376" spans="2:13" s="8" customFormat="1" ht="15.75">
      <c r="B376" s="70"/>
      <c r="C376" s="13"/>
      <c r="H376" s="13"/>
      <c r="I376" s="18"/>
      <c r="J376" s="18"/>
      <c r="L376" s="7"/>
      <c r="M376" s="7"/>
    </row>
    <row r="377" spans="2:13" s="8" customFormat="1" ht="15.75">
      <c r="B377" s="70"/>
      <c r="C377" s="13"/>
      <c r="H377" s="13"/>
      <c r="I377" s="18"/>
      <c r="J377" s="18"/>
      <c r="L377" s="7"/>
      <c r="M377" s="7"/>
    </row>
    <row r="378" spans="2:13" s="8" customFormat="1" ht="15.75">
      <c r="B378" s="70"/>
      <c r="C378" s="13"/>
      <c r="H378" s="13"/>
      <c r="I378" s="18"/>
      <c r="J378" s="18"/>
      <c r="L378" s="7"/>
      <c r="M378" s="7"/>
    </row>
    <row r="379" spans="2:13" s="8" customFormat="1" ht="15.75">
      <c r="B379" s="70"/>
      <c r="C379" s="13"/>
      <c r="H379" s="13"/>
      <c r="I379" s="18"/>
      <c r="J379" s="18"/>
      <c r="L379" s="7"/>
      <c r="M379" s="7"/>
    </row>
    <row r="380" spans="2:13" s="8" customFormat="1" ht="15.75">
      <c r="B380" s="70"/>
      <c r="C380" s="13"/>
      <c r="H380" s="13"/>
      <c r="I380" s="18"/>
      <c r="J380" s="18"/>
      <c r="L380" s="7"/>
      <c r="M380" s="7"/>
    </row>
    <row r="381" spans="2:13" s="8" customFormat="1" ht="15.75">
      <c r="B381" s="70"/>
      <c r="C381" s="13"/>
      <c r="H381" s="13"/>
      <c r="I381" s="18"/>
      <c r="J381" s="18"/>
      <c r="L381" s="7"/>
      <c r="M381" s="7"/>
    </row>
    <row r="382" spans="2:13" s="8" customFormat="1" ht="15.75">
      <c r="B382" s="70"/>
      <c r="C382" s="13"/>
      <c r="H382" s="13"/>
      <c r="I382" s="18"/>
      <c r="J382" s="18"/>
      <c r="L382" s="7"/>
      <c r="M382" s="7"/>
    </row>
    <row r="383" spans="2:13" s="8" customFormat="1" ht="15.75">
      <c r="B383" s="70"/>
      <c r="C383" s="13"/>
      <c r="H383" s="13"/>
      <c r="I383" s="18"/>
      <c r="J383" s="18"/>
      <c r="L383" s="7"/>
      <c r="M383" s="7"/>
    </row>
    <row r="384" spans="2:13" s="8" customFormat="1" ht="15.75">
      <c r="B384" s="70"/>
      <c r="C384" s="13"/>
      <c r="H384" s="13"/>
      <c r="I384" s="18"/>
      <c r="J384" s="18"/>
      <c r="L384" s="7"/>
      <c r="M384" s="7"/>
    </row>
    <row r="385" spans="2:13" s="8" customFormat="1" ht="15.75">
      <c r="B385" s="70"/>
      <c r="C385" s="13"/>
      <c r="H385" s="13"/>
      <c r="I385" s="18"/>
      <c r="J385" s="18"/>
      <c r="L385" s="7"/>
      <c r="M385" s="7"/>
    </row>
    <row r="386" spans="2:13" s="8" customFormat="1" ht="15.75">
      <c r="B386" s="70"/>
      <c r="C386" s="13"/>
      <c r="H386" s="13"/>
      <c r="I386" s="18"/>
      <c r="J386" s="18"/>
      <c r="L386" s="7"/>
      <c r="M386" s="7"/>
    </row>
    <row r="387" spans="2:13" s="8" customFormat="1" ht="15.75">
      <c r="B387" s="70"/>
      <c r="C387" s="13"/>
      <c r="H387" s="13"/>
      <c r="I387" s="18"/>
      <c r="J387" s="18"/>
      <c r="L387" s="7"/>
      <c r="M387" s="7"/>
    </row>
    <row r="388" spans="2:13" s="8" customFormat="1" ht="15.75">
      <c r="B388" s="70"/>
      <c r="C388" s="13"/>
      <c r="H388" s="13"/>
      <c r="I388" s="18"/>
      <c r="J388" s="18"/>
      <c r="L388" s="7"/>
      <c r="M388" s="7"/>
    </row>
    <row r="389" spans="2:13" s="8" customFormat="1" ht="15.75">
      <c r="B389" s="70"/>
      <c r="C389" s="13"/>
      <c r="H389" s="13"/>
      <c r="I389" s="18"/>
      <c r="J389" s="18"/>
      <c r="L389" s="7"/>
      <c r="M389" s="7"/>
    </row>
    <row r="390" spans="2:13" s="8" customFormat="1" ht="15.75">
      <c r="B390" s="70"/>
      <c r="C390" s="13"/>
      <c r="H390" s="13"/>
      <c r="I390" s="18"/>
      <c r="J390" s="18"/>
      <c r="L390" s="7"/>
      <c r="M390" s="7"/>
    </row>
    <row r="391" spans="2:13" s="8" customFormat="1" ht="15.75">
      <c r="B391" s="70"/>
      <c r="C391" s="13"/>
      <c r="H391" s="13"/>
      <c r="I391" s="18"/>
      <c r="J391" s="18"/>
      <c r="L391" s="7"/>
      <c r="M391" s="7"/>
    </row>
    <row r="392" spans="2:13" s="8" customFormat="1" ht="15.75">
      <c r="B392" s="70"/>
      <c r="C392" s="13"/>
      <c r="H392" s="13"/>
      <c r="I392" s="18"/>
      <c r="J392" s="18"/>
      <c r="L392" s="7"/>
      <c r="M392" s="7"/>
    </row>
    <row r="393" spans="2:13" s="8" customFormat="1" ht="15.75">
      <c r="B393" s="70"/>
      <c r="C393" s="13"/>
      <c r="H393" s="13"/>
      <c r="I393" s="18"/>
      <c r="J393" s="18"/>
      <c r="L393" s="7"/>
      <c r="M393" s="7"/>
    </row>
    <row r="394" spans="2:13" s="8" customFormat="1" ht="15.75">
      <c r="B394" s="70"/>
      <c r="C394" s="13"/>
      <c r="H394" s="13"/>
      <c r="I394" s="18"/>
      <c r="J394" s="18"/>
      <c r="L394" s="7"/>
      <c r="M394" s="7"/>
    </row>
    <row r="395" spans="2:13" s="8" customFormat="1" ht="15.75">
      <c r="B395" s="70"/>
      <c r="C395" s="13"/>
      <c r="H395" s="13"/>
      <c r="I395" s="18"/>
      <c r="J395" s="18"/>
      <c r="L395" s="7"/>
      <c r="M395" s="7"/>
    </row>
    <row r="396" spans="2:13" s="8" customFormat="1" ht="15.75">
      <c r="B396" s="70"/>
      <c r="C396" s="13"/>
      <c r="H396" s="13"/>
      <c r="I396" s="18"/>
      <c r="J396" s="18"/>
      <c r="L396" s="7"/>
      <c r="M396" s="7"/>
    </row>
    <row r="397" spans="2:13" s="8" customFormat="1" ht="15.75">
      <c r="B397" s="70"/>
      <c r="C397" s="13"/>
      <c r="H397" s="13"/>
      <c r="I397" s="18"/>
      <c r="J397" s="18"/>
      <c r="L397" s="7"/>
      <c r="M397" s="7"/>
    </row>
    <row r="398" spans="2:13" s="8" customFormat="1" ht="15.75">
      <c r="B398" s="70"/>
      <c r="C398" s="13"/>
      <c r="H398" s="13"/>
      <c r="I398" s="18"/>
      <c r="J398" s="18"/>
      <c r="L398" s="7"/>
      <c r="M398" s="7"/>
    </row>
    <row r="399" spans="2:13" s="8" customFormat="1" ht="15.75">
      <c r="B399" s="70"/>
      <c r="C399" s="13"/>
      <c r="H399" s="13"/>
      <c r="I399" s="18"/>
      <c r="J399" s="18"/>
      <c r="L399" s="7"/>
      <c r="M399" s="7"/>
    </row>
    <row r="400" spans="2:13" s="8" customFormat="1" ht="15.75">
      <c r="B400" s="70"/>
      <c r="C400" s="13"/>
      <c r="H400" s="13"/>
      <c r="I400" s="18"/>
      <c r="J400" s="18"/>
      <c r="L400" s="7"/>
      <c r="M400" s="7"/>
    </row>
    <row r="401" spans="2:13" s="8" customFormat="1" ht="15.75">
      <c r="B401" s="70"/>
      <c r="C401" s="13"/>
      <c r="H401" s="13"/>
      <c r="I401" s="18"/>
      <c r="J401" s="18"/>
      <c r="L401" s="7"/>
      <c r="M401" s="7"/>
    </row>
    <row r="402" spans="2:13" s="8" customFormat="1" ht="15.75">
      <c r="B402" s="70"/>
      <c r="C402" s="13"/>
      <c r="H402" s="13"/>
      <c r="I402" s="18"/>
      <c r="J402" s="18"/>
      <c r="L402" s="7"/>
      <c r="M402" s="7"/>
    </row>
    <row r="403" spans="2:13" s="8" customFormat="1" ht="15.75">
      <c r="B403" s="70"/>
      <c r="C403" s="13"/>
      <c r="H403" s="13"/>
      <c r="I403" s="18"/>
      <c r="J403" s="18"/>
      <c r="L403" s="7"/>
      <c r="M403" s="7"/>
    </row>
    <row r="404" spans="2:13" s="8" customFormat="1" ht="15.75">
      <c r="B404" s="70"/>
      <c r="C404" s="13"/>
      <c r="H404" s="13"/>
      <c r="I404" s="18"/>
      <c r="J404" s="18"/>
      <c r="L404" s="7"/>
      <c r="M404" s="7"/>
    </row>
    <row r="405" spans="2:13" s="8" customFormat="1" ht="15.75">
      <c r="B405" s="70"/>
      <c r="C405" s="13"/>
      <c r="H405" s="13"/>
      <c r="I405" s="18"/>
      <c r="J405" s="18"/>
      <c r="L405" s="7"/>
      <c r="M405" s="7"/>
    </row>
    <row r="406" spans="2:13" s="8" customFormat="1" ht="15.75">
      <c r="B406" s="70"/>
      <c r="C406" s="13"/>
      <c r="H406" s="13"/>
      <c r="I406" s="18"/>
      <c r="J406" s="18"/>
      <c r="L406" s="7"/>
      <c r="M406" s="7"/>
    </row>
    <row r="407" spans="2:13" s="8" customFormat="1" ht="15.75">
      <c r="B407" s="70"/>
      <c r="C407" s="13"/>
      <c r="H407" s="13"/>
      <c r="I407" s="18"/>
      <c r="J407" s="18"/>
      <c r="L407" s="7"/>
      <c r="M407" s="7"/>
    </row>
    <row r="408" spans="2:13" s="8" customFormat="1" ht="15.75">
      <c r="B408" s="70"/>
      <c r="C408" s="13"/>
      <c r="H408" s="13"/>
      <c r="I408" s="18"/>
      <c r="J408" s="18"/>
      <c r="L408" s="7"/>
      <c r="M408" s="7"/>
    </row>
    <row r="409" spans="2:13" s="8" customFormat="1" ht="15.75">
      <c r="B409" s="70"/>
      <c r="C409" s="13"/>
      <c r="H409" s="13"/>
      <c r="I409" s="18"/>
      <c r="J409" s="18"/>
      <c r="L409" s="7"/>
      <c r="M409" s="7"/>
    </row>
    <row r="410" spans="2:13" s="8" customFormat="1" ht="15.75">
      <c r="B410" s="70"/>
      <c r="C410" s="13"/>
      <c r="H410" s="13"/>
      <c r="I410" s="18"/>
      <c r="J410" s="18"/>
      <c r="L410" s="7"/>
      <c r="M410" s="7"/>
    </row>
    <row r="411" spans="2:13" s="8" customFormat="1" ht="15.75">
      <c r="B411" s="70"/>
      <c r="C411" s="13"/>
      <c r="H411" s="13"/>
      <c r="I411" s="18"/>
      <c r="J411" s="18"/>
      <c r="L411" s="7"/>
      <c r="M411" s="7"/>
    </row>
    <row r="412" spans="2:13" s="8" customFormat="1" ht="15.75">
      <c r="B412" s="70"/>
      <c r="C412" s="13"/>
      <c r="H412" s="13"/>
      <c r="I412" s="18"/>
      <c r="J412" s="18"/>
      <c r="L412" s="7"/>
      <c r="M412" s="7"/>
    </row>
    <row r="413" spans="2:13" s="8" customFormat="1" ht="15.75">
      <c r="B413" s="70"/>
      <c r="C413" s="13"/>
      <c r="H413" s="13"/>
      <c r="I413" s="18"/>
      <c r="J413" s="18"/>
      <c r="L413" s="7"/>
      <c r="M413" s="7"/>
    </row>
    <row r="414" spans="2:13" s="8" customFormat="1" ht="15.75">
      <c r="B414" s="70"/>
      <c r="C414" s="13"/>
      <c r="H414" s="13"/>
      <c r="I414" s="18"/>
      <c r="J414" s="18"/>
      <c r="L414" s="7"/>
      <c r="M414" s="7"/>
    </row>
    <row r="415" spans="2:13" s="8" customFormat="1" ht="15.75">
      <c r="B415" s="70"/>
      <c r="C415" s="13"/>
      <c r="H415" s="13"/>
      <c r="I415" s="18"/>
      <c r="J415" s="18"/>
      <c r="L415" s="7"/>
      <c r="M415" s="7"/>
    </row>
    <row r="416" spans="2:13" s="8" customFormat="1" ht="15.75">
      <c r="B416" s="70"/>
      <c r="C416" s="13"/>
      <c r="H416" s="13"/>
      <c r="I416" s="18"/>
      <c r="J416" s="18"/>
      <c r="L416" s="7"/>
      <c r="M416" s="7"/>
    </row>
    <row r="417" spans="2:13" s="8" customFormat="1" ht="15.75">
      <c r="B417" s="70"/>
      <c r="C417" s="13"/>
      <c r="H417" s="13"/>
      <c r="I417" s="18"/>
      <c r="J417" s="18"/>
      <c r="L417" s="7"/>
      <c r="M417" s="7"/>
    </row>
    <row r="418" spans="2:13" s="8" customFormat="1" ht="15.75">
      <c r="B418" s="70"/>
      <c r="C418" s="13"/>
      <c r="H418" s="13"/>
      <c r="I418" s="18"/>
      <c r="J418" s="18"/>
      <c r="L418" s="7"/>
      <c r="M418" s="7"/>
    </row>
    <row r="419" spans="2:13" s="8" customFormat="1" ht="15.75">
      <c r="B419" s="70"/>
      <c r="C419" s="13"/>
      <c r="H419" s="13"/>
      <c r="I419" s="18"/>
      <c r="J419" s="18"/>
      <c r="L419" s="7"/>
      <c r="M419" s="7"/>
    </row>
    <row r="420" spans="2:13" s="8" customFormat="1" ht="15.75">
      <c r="B420" s="70"/>
      <c r="C420" s="13"/>
      <c r="H420" s="13"/>
      <c r="I420" s="18"/>
      <c r="J420" s="18"/>
      <c r="L420" s="7"/>
      <c r="M420" s="7"/>
    </row>
    <row r="421" spans="2:13" s="8" customFormat="1" ht="15.75">
      <c r="B421" s="70"/>
      <c r="C421" s="13"/>
      <c r="H421" s="13"/>
      <c r="I421" s="18"/>
      <c r="J421" s="18"/>
      <c r="L421" s="7"/>
      <c r="M421" s="7"/>
    </row>
    <row r="422" spans="2:13" s="8" customFormat="1" ht="15.75">
      <c r="B422" s="70"/>
      <c r="C422" s="13"/>
      <c r="H422" s="13"/>
      <c r="I422" s="18"/>
      <c r="J422" s="18"/>
      <c r="L422" s="7"/>
      <c r="M422" s="7"/>
    </row>
    <row r="423" spans="2:13" s="8" customFormat="1" ht="15.75">
      <c r="B423" s="70"/>
      <c r="C423" s="13"/>
      <c r="H423" s="13"/>
      <c r="I423" s="18"/>
      <c r="J423" s="18"/>
      <c r="L423" s="7"/>
      <c r="M423" s="7"/>
    </row>
    <row r="424" spans="2:13" s="8" customFormat="1" ht="15.75">
      <c r="B424" s="70"/>
      <c r="C424" s="13"/>
      <c r="H424" s="13"/>
      <c r="I424" s="18"/>
      <c r="J424" s="18"/>
      <c r="L424" s="7"/>
      <c r="M424" s="7"/>
    </row>
    <row r="425" spans="2:13" s="8" customFormat="1" ht="15.75">
      <c r="B425" s="70"/>
      <c r="C425" s="13"/>
      <c r="H425" s="13"/>
      <c r="I425" s="18"/>
      <c r="J425" s="18"/>
      <c r="L425" s="7"/>
      <c r="M425" s="7"/>
    </row>
    <row r="426" spans="2:13" s="8" customFormat="1" ht="15.75">
      <c r="B426" s="70"/>
      <c r="C426" s="13"/>
      <c r="H426" s="13"/>
      <c r="I426" s="18"/>
      <c r="J426" s="18"/>
      <c r="L426" s="7"/>
      <c r="M426" s="7"/>
    </row>
    <row r="427" spans="2:13" s="8" customFormat="1" ht="15.75">
      <c r="B427" s="70"/>
      <c r="C427" s="13"/>
      <c r="H427" s="13"/>
      <c r="I427" s="18"/>
      <c r="J427" s="18"/>
      <c r="L427" s="7"/>
      <c r="M427" s="7"/>
    </row>
    <row r="428" spans="2:13" s="8" customFormat="1" ht="15.75">
      <c r="B428" s="70"/>
      <c r="C428" s="13"/>
      <c r="H428" s="13"/>
      <c r="I428" s="18"/>
      <c r="J428" s="18"/>
      <c r="L428" s="7"/>
      <c r="M428" s="7"/>
    </row>
    <row r="429" spans="2:13" s="8" customFormat="1" ht="15.75">
      <c r="B429" s="70"/>
      <c r="C429" s="13"/>
      <c r="H429" s="13"/>
      <c r="I429" s="18"/>
      <c r="J429" s="18"/>
      <c r="L429" s="7"/>
      <c r="M429" s="7"/>
    </row>
    <row r="430" spans="2:13" s="8" customFormat="1" ht="15.75">
      <c r="B430" s="70"/>
      <c r="C430" s="13"/>
      <c r="H430" s="13"/>
      <c r="I430" s="18"/>
      <c r="J430" s="18"/>
      <c r="L430" s="7"/>
      <c r="M430" s="7"/>
    </row>
    <row r="431" spans="2:13" s="8" customFormat="1" ht="15.75">
      <c r="B431" s="70"/>
      <c r="C431" s="13"/>
      <c r="H431" s="13"/>
      <c r="I431" s="18"/>
      <c r="J431" s="18"/>
      <c r="L431" s="7"/>
      <c r="M431" s="7"/>
    </row>
    <row r="432" spans="2:13" s="8" customFormat="1" ht="15.75">
      <c r="B432" s="70"/>
      <c r="C432" s="13"/>
      <c r="H432" s="13"/>
      <c r="I432" s="18"/>
      <c r="J432" s="18"/>
      <c r="L432" s="7"/>
      <c r="M432" s="7"/>
    </row>
    <row r="433" spans="2:13" s="8" customFormat="1" ht="15.75">
      <c r="B433" s="70"/>
      <c r="C433" s="13"/>
      <c r="H433" s="13"/>
      <c r="I433" s="18"/>
      <c r="J433" s="18"/>
      <c r="L433" s="7"/>
      <c r="M433" s="7"/>
    </row>
    <row r="434" spans="2:13" s="8" customFormat="1" ht="15.75">
      <c r="B434" s="70"/>
      <c r="C434" s="13"/>
      <c r="H434" s="13"/>
      <c r="I434" s="18"/>
      <c r="J434" s="18"/>
      <c r="L434" s="7"/>
      <c r="M434" s="7"/>
    </row>
    <row r="435" spans="2:13" s="8" customFormat="1" ht="15.75">
      <c r="B435" s="70"/>
      <c r="C435" s="13"/>
      <c r="H435" s="13"/>
      <c r="I435" s="18"/>
      <c r="J435" s="18"/>
      <c r="L435" s="7"/>
      <c r="M435" s="7"/>
    </row>
    <row r="436" spans="2:13" s="8" customFormat="1" ht="15.75">
      <c r="B436" s="70"/>
      <c r="C436" s="13"/>
      <c r="H436" s="13"/>
      <c r="I436" s="18"/>
      <c r="J436" s="18"/>
      <c r="L436" s="7"/>
      <c r="M436" s="7"/>
    </row>
    <row r="437" spans="2:13" s="8" customFormat="1" ht="15.75">
      <c r="B437" s="70"/>
      <c r="C437" s="13"/>
      <c r="H437" s="13"/>
      <c r="I437" s="18"/>
      <c r="J437" s="18"/>
      <c r="L437" s="7"/>
      <c r="M437" s="7"/>
    </row>
    <row r="438" spans="2:13" s="8" customFormat="1" ht="15.75">
      <c r="B438" s="70"/>
      <c r="C438" s="13"/>
      <c r="H438" s="13"/>
      <c r="I438" s="18"/>
      <c r="J438" s="18"/>
      <c r="L438" s="7"/>
      <c r="M438" s="7"/>
    </row>
    <row r="439" spans="2:13" s="8" customFormat="1" ht="15.75">
      <c r="B439" s="70"/>
      <c r="C439" s="13"/>
      <c r="H439" s="13"/>
      <c r="I439" s="18"/>
      <c r="J439" s="18"/>
      <c r="L439" s="7"/>
      <c r="M439" s="7"/>
    </row>
    <row r="440" spans="2:13" s="8" customFormat="1" ht="15.75">
      <c r="B440" s="70"/>
      <c r="C440" s="13"/>
      <c r="H440" s="13"/>
      <c r="I440" s="18"/>
      <c r="J440" s="18"/>
      <c r="L440" s="7"/>
      <c r="M440" s="7"/>
    </row>
    <row r="441" spans="2:13" s="8" customFormat="1" ht="15.75">
      <c r="B441" s="70"/>
      <c r="C441" s="13"/>
      <c r="H441" s="13"/>
      <c r="I441" s="18"/>
      <c r="J441" s="18"/>
      <c r="L441" s="7"/>
      <c r="M441" s="7"/>
    </row>
    <row r="442" spans="2:13" s="8" customFormat="1" ht="15.75">
      <c r="B442" s="70"/>
      <c r="C442" s="13"/>
      <c r="H442" s="13"/>
      <c r="I442" s="18"/>
      <c r="J442" s="18"/>
      <c r="L442" s="7"/>
      <c r="M442" s="7"/>
    </row>
    <row r="443" spans="2:13" s="8" customFormat="1" ht="15.75">
      <c r="B443" s="70"/>
      <c r="C443" s="13"/>
      <c r="H443" s="13"/>
      <c r="I443" s="18"/>
      <c r="J443" s="18"/>
      <c r="L443" s="7"/>
      <c r="M443" s="7"/>
    </row>
    <row r="444" spans="2:13" s="8" customFormat="1" ht="15.75">
      <c r="B444" s="70"/>
      <c r="C444" s="13"/>
      <c r="H444" s="13"/>
      <c r="I444" s="18"/>
      <c r="J444" s="18"/>
      <c r="L444" s="7"/>
      <c r="M444" s="7"/>
    </row>
    <row r="445" spans="2:13" s="8" customFormat="1" ht="15.75">
      <c r="B445" s="70"/>
      <c r="C445" s="13"/>
      <c r="H445" s="13"/>
      <c r="I445" s="18"/>
      <c r="J445" s="18"/>
      <c r="L445" s="7"/>
      <c r="M445" s="7"/>
    </row>
    <row r="446" spans="2:13" s="8" customFormat="1" ht="15.75">
      <c r="B446" s="70"/>
      <c r="C446" s="13"/>
      <c r="H446" s="13"/>
      <c r="I446" s="18"/>
      <c r="J446" s="18"/>
      <c r="L446" s="7"/>
      <c r="M446" s="7"/>
    </row>
    <row r="447" spans="2:13" s="8" customFormat="1" ht="15.75">
      <c r="B447" s="70"/>
      <c r="C447" s="13"/>
      <c r="H447" s="13"/>
      <c r="I447" s="18"/>
      <c r="J447" s="18"/>
      <c r="L447" s="7"/>
      <c r="M447" s="7"/>
    </row>
    <row r="448" spans="2:13" s="8" customFormat="1" ht="15.75">
      <c r="B448" s="70"/>
      <c r="C448" s="13"/>
      <c r="H448" s="13"/>
      <c r="I448" s="18"/>
      <c r="J448" s="18"/>
      <c r="L448" s="7"/>
      <c r="M448" s="7"/>
    </row>
    <row r="449" spans="2:13" s="8" customFormat="1" ht="15.75">
      <c r="B449" s="70"/>
      <c r="C449" s="13"/>
      <c r="H449" s="13"/>
      <c r="I449" s="18"/>
      <c r="J449" s="18"/>
      <c r="L449" s="7"/>
      <c r="M449" s="7"/>
    </row>
    <row r="450" spans="2:13" s="8" customFormat="1" ht="15.75">
      <c r="B450" s="70"/>
      <c r="C450" s="13"/>
      <c r="H450" s="13"/>
      <c r="I450" s="18"/>
      <c r="J450" s="18"/>
      <c r="L450" s="7"/>
      <c r="M450" s="7"/>
    </row>
    <row r="451" spans="2:13" s="8" customFormat="1" ht="15.75">
      <c r="B451" s="70"/>
      <c r="C451" s="13"/>
      <c r="H451" s="13"/>
      <c r="I451" s="18"/>
      <c r="J451" s="18"/>
      <c r="L451" s="7"/>
      <c r="M451" s="7"/>
    </row>
    <row r="452" spans="2:13" s="8" customFormat="1" ht="15.75">
      <c r="B452" s="70"/>
      <c r="C452" s="13"/>
      <c r="H452" s="13"/>
      <c r="I452" s="18"/>
      <c r="J452" s="18"/>
      <c r="L452" s="7"/>
      <c r="M452" s="7"/>
    </row>
    <row r="453" spans="2:13" s="8" customFormat="1" ht="15.75">
      <c r="B453" s="70"/>
      <c r="C453" s="13"/>
      <c r="H453" s="13"/>
      <c r="I453" s="18"/>
      <c r="J453" s="18"/>
      <c r="L453" s="7"/>
      <c r="M453" s="7"/>
    </row>
    <row r="454" spans="2:13" s="8" customFormat="1" ht="15.75">
      <c r="B454" s="70"/>
      <c r="C454" s="13"/>
      <c r="H454" s="13"/>
      <c r="I454" s="18"/>
      <c r="J454" s="18"/>
      <c r="L454" s="7"/>
      <c r="M454" s="7"/>
    </row>
    <row r="455" spans="2:13" s="8" customFormat="1" ht="15.75">
      <c r="B455" s="70"/>
      <c r="C455" s="13"/>
      <c r="H455" s="13"/>
      <c r="I455" s="18"/>
      <c r="J455" s="18"/>
      <c r="L455" s="7"/>
      <c r="M455" s="7"/>
    </row>
    <row r="456" spans="2:13" s="8" customFormat="1" ht="15.75">
      <c r="B456" s="70"/>
      <c r="C456" s="13"/>
      <c r="H456" s="13"/>
      <c r="I456" s="18"/>
      <c r="J456" s="18"/>
      <c r="L456" s="7"/>
      <c r="M456" s="7"/>
    </row>
    <row r="457" spans="2:13" s="8" customFormat="1" ht="15.75">
      <c r="B457" s="70"/>
      <c r="C457" s="13"/>
      <c r="H457" s="13"/>
      <c r="I457" s="18"/>
      <c r="J457" s="18"/>
      <c r="L457" s="7"/>
      <c r="M457" s="7"/>
    </row>
    <row r="458" spans="2:13" s="8" customFormat="1" ht="15.75">
      <c r="B458" s="70"/>
      <c r="C458" s="13"/>
      <c r="H458" s="13"/>
      <c r="I458" s="18"/>
      <c r="J458" s="18"/>
      <c r="L458" s="7"/>
      <c r="M458" s="7"/>
    </row>
    <row r="459" spans="2:13" s="8" customFormat="1" ht="15.75">
      <c r="B459" s="70"/>
      <c r="C459" s="13"/>
      <c r="H459" s="13"/>
      <c r="I459" s="18"/>
      <c r="J459" s="18"/>
      <c r="L459" s="7"/>
      <c r="M459" s="7"/>
    </row>
    <row r="460" spans="2:13" s="8" customFormat="1" ht="15.75">
      <c r="B460" s="70"/>
      <c r="C460" s="13"/>
      <c r="H460" s="13"/>
      <c r="I460" s="18"/>
      <c r="J460" s="18"/>
      <c r="L460" s="7"/>
      <c r="M460" s="7"/>
    </row>
    <row r="461" spans="2:13" s="8" customFormat="1" ht="15.75">
      <c r="B461" s="70"/>
      <c r="C461" s="13"/>
      <c r="H461" s="13"/>
      <c r="I461" s="18"/>
      <c r="J461" s="18"/>
      <c r="L461" s="7"/>
      <c r="M461" s="7"/>
    </row>
    <row r="462" spans="2:13" s="8" customFormat="1" ht="15.75">
      <c r="B462" s="70"/>
      <c r="C462" s="13"/>
      <c r="H462" s="13"/>
      <c r="I462" s="18"/>
      <c r="J462" s="18"/>
      <c r="L462" s="7"/>
      <c r="M462" s="7"/>
    </row>
    <row r="463" spans="2:13" s="8" customFormat="1" ht="15.75">
      <c r="B463" s="70"/>
      <c r="C463" s="13"/>
      <c r="H463" s="13"/>
      <c r="I463" s="18"/>
      <c r="J463" s="18"/>
      <c r="L463" s="7"/>
      <c r="M463" s="7"/>
    </row>
    <row r="464" spans="2:13" s="8" customFormat="1" ht="15.75">
      <c r="B464" s="70"/>
      <c r="C464" s="13"/>
      <c r="H464" s="13"/>
      <c r="I464" s="18"/>
      <c r="J464" s="18"/>
      <c r="L464" s="7"/>
      <c r="M464" s="7"/>
    </row>
    <row r="465" spans="2:13" s="8" customFormat="1" ht="15.75">
      <c r="B465" s="70"/>
      <c r="C465" s="13"/>
      <c r="H465" s="13"/>
      <c r="I465" s="18"/>
      <c r="J465" s="18"/>
      <c r="L465" s="7"/>
      <c r="M465" s="7"/>
    </row>
    <row r="466" spans="2:13" s="8" customFormat="1" ht="15.75">
      <c r="B466" s="70"/>
      <c r="C466" s="13"/>
      <c r="H466" s="13"/>
      <c r="I466" s="18"/>
      <c r="J466" s="18"/>
      <c r="L466" s="7"/>
      <c r="M466" s="7"/>
    </row>
    <row r="467" spans="2:13" s="8" customFormat="1" ht="15.75">
      <c r="B467" s="70"/>
      <c r="C467" s="13"/>
      <c r="H467" s="13"/>
      <c r="I467" s="18"/>
      <c r="J467" s="18"/>
      <c r="L467" s="7"/>
      <c r="M467" s="7"/>
    </row>
    <row r="468" spans="2:13" s="8" customFormat="1" ht="15.75">
      <c r="B468" s="70"/>
      <c r="C468" s="13"/>
      <c r="H468" s="13"/>
      <c r="I468" s="18"/>
      <c r="J468" s="18"/>
      <c r="L468" s="7"/>
      <c r="M468" s="7"/>
    </row>
    <row r="469" spans="2:13" s="8" customFormat="1" ht="15.75">
      <c r="B469" s="70"/>
      <c r="C469" s="13"/>
      <c r="H469" s="13"/>
      <c r="I469" s="18"/>
      <c r="J469" s="18"/>
      <c r="L469" s="7"/>
      <c r="M469" s="7"/>
    </row>
    <row r="470" spans="2:13" s="8" customFormat="1" ht="15.75">
      <c r="B470" s="70"/>
      <c r="C470" s="13"/>
      <c r="H470" s="13"/>
      <c r="I470" s="18"/>
      <c r="J470" s="18"/>
      <c r="L470" s="7"/>
      <c r="M470" s="7"/>
    </row>
    <row r="471" spans="2:13" s="8" customFormat="1" ht="15.75">
      <c r="B471" s="70"/>
      <c r="C471" s="13"/>
      <c r="H471" s="13"/>
      <c r="I471" s="18"/>
      <c r="J471" s="18"/>
      <c r="L471" s="7"/>
      <c r="M471" s="7"/>
    </row>
    <row r="472" spans="2:13" s="8" customFormat="1" ht="15.75">
      <c r="B472" s="70"/>
      <c r="C472" s="13"/>
      <c r="H472" s="13"/>
      <c r="I472" s="18"/>
      <c r="J472" s="18"/>
      <c r="L472" s="7"/>
      <c r="M472" s="7"/>
    </row>
    <row r="473" spans="2:13" s="8" customFormat="1" ht="15.75">
      <c r="B473" s="70"/>
      <c r="C473" s="13"/>
      <c r="H473" s="13"/>
      <c r="I473" s="18"/>
      <c r="J473" s="18"/>
      <c r="L473" s="7"/>
      <c r="M473" s="7"/>
    </row>
    <row r="474" spans="2:13" s="8" customFormat="1" ht="15.75">
      <c r="B474" s="70"/>
      <c r="C474" s="13"/>
      <c r="H474" s="13"/>
      <c r="I474" s="18"/>
      <c r="J474" s="18"/>
      <c r="L474" s="7"/>
      <c r="M474" s="7"/>
    </row>
    <row r="475" spans="2:13" s="8" customFormat="1" ht="15.75">
      <c r="B475" s="70"/>
      <c r="C475" s="13"/>
      <c r="H475" s="13"/>
      <c r="I475" s="18"/>
      <c r="J475" s="18"/>
      <c r="L475" s="7"/>
      <c r="M475" s="7"/>
    </row>
    <row r="476" spans="2:13" s="8" customFormat="1" ht="15.75">
      <c r="B476" s="70"/>
      <c r="C476" s="13"/>
      <c r="H476" s="13"/>
      <c r="I476" s="18"/>
      <c r="J476" s="18"/>
      <c r="L476" s="7"/>
      <c r="M476" s="7"/>
    </row>
    <row r="477" spans="2:13" s="8" customFormat="1" ht="15.75">
      <c r="B477" s="70"/>
      <c r="C477" s="13"/>
      <c r="H477" s="13"/>
      <c r="I477" s="18"/>
      <c r="J477" s="18"/>
      <c r="L477" s="7"/>
      <c r="M477" s="7"/>
    </row>
    <row r="478" spans="2:13" s="8" customFormat="1" ht="15.75">
      <c r="B478" s="70"/>
      <c r="C478" s="13"/>
      <c r="H478" s="13"/>
      <c r="I478" s="18"/>
      <c r="J478" s="18"/>
      <c r="L478" s="7"/>
      <c r="M478" s="7"/>
    </row>
    <row r="479" spans="2:13" s="8" customFormat="1" ht="15.75">
      <c r="B479" s="70"/>
      <c r="C479" s="13"/>
      <c r="H479" s="13"/>
      <c r="I479" s="18"/>
      <c r="J479" s="18"/>
      <c r="L479" s="7"/>
      <c r="M479" s="7"/>
    </row>
    <row r="480" spans="2:13" s="8" customFormat="1" ht="15.75">
      <c r="B480" s="70"/>
      <c r="C480" s="13"/>
      <c r="H480" s="13"/>
      <c r="I480" s="18"/>
      <c r="J480" s="18"/>
      <c r="L480" s="7"/>
      <c r="M480" s="7"/>
    </row>
    <row r="481" spans="2:13" s="8" customFormat="1" ht="15.75">
      <c r="B481" s="70"/>
      <c r="C481" s="13"/>
      <c r="H481" s="13"/>
      <c r="I481" s="18"/>
      <c r="J481" s="18"/>
      <c r="L481" s="7"/>
      <c r="M481" s="7"/>
    </row>
    <row r="482" spans="2:13" s="8" customFormat="1" ht="15.75">
      <c r="B482" s="70"/>
      <c r="C482" s="13"/>
      <c r="H482" s="13"/>
      <c r="I482" s="18"/>
      <c r="J482" s="18"/>
      <c r="L482" s="7"/>
      <c r="M482" s="7"/>
    </row>
    <row r="483" spans="2:13" s="8" customFormat="1" ht="15.75">
      <c r="B483" s="70"/>
      <c r="C483" s="13"/>
      <c r="H483" s="13"/>
      <c r="I483" s="18"/>
      <c r="J483" s="18"/>
      <c r="L483" s="7"/>
      <c r="M483" s="7"/>
    </row>
    <row r="484" spans="2:13" s="8" customFormat="1" ht="15.75">
      <c r="B484" s="70"/>
      <c r="C484" s="13"/>
      <c r="H484" s="13"/>
      <c r="I484" s="18"/>
      <c r="J484" s="18"/>
      <c r="L484" s="7"/>
      <c r="M484" s="7"/>
    </row>
    <row r="485" spans="2:13" s="8" customFormat="1" ht="15.75">
      <c r="B485" s="70"/>
      <c r="C485" s="13"/>
      <c r="H485" s="13"/>
      <c r="I485" s="18"/>
      <c r="J485" s="18"/>
      <c r="L485" s="7"/>
      <c r="M485" s="7"/>
    </row>
    <row r="486" spans="2:13" s="8" customFormat="1" ht="15.75">
      <c r="B486" s="70"/>
      <c r="C486" s="13"/>
      <c r="H486" s="13"/>
      <c r="I486" s="18"/>
      <c r="J486" s="18"/>
      <c r="L486" s="7"/>
      <c r="M486" s="7"/>
    </row>
    <row r="487" spans="2:13" s="8" customFormat="1" ht="15.75">
      <c r="B487" s="70"/>
      <c r="C487" s="13"/>
      <c r="H487" s="13"/>
      <c r="I487" s="18"/>
      <c r="J487" s="18"/>
      <c r="L487" s="7"/>
      <c r="M487" s="7"/>
    </row>
    <row r="488" spans="2:13" s="8" customFormat="1" ht="15.75">
      <c r="B488" s="70"/>
      <c r="C488" s="13"/>
      <c r="H488" s="13"/>
      <c r="I488" s="18"/>
      <c r="J488" s="18"/>
      <c r="L488" s="7"/>
      <c r="M488" s="7"/>
    </row>
    <row r="489" spans="2:13" s="8" customFormat="1" ht="15.75">
      <c r="B489" s="70"/>
      <c r="C489" s="13"/>
      <c r="H489" s="13"/>
      <c r="I489" s="18"/>
      <c r="J489" s="18"/>
      <c r="L489" s="7"/>
      <c r="M489" s="7"/>
    </row>
    <row r="490" spans="2:13" s="8" customFormat="1" ht="15.75">
      <c r="B490" s="70"/>
      <c r="C490" s="13"/>
      <c r="H490" s="13"/>
      <c r="I490" s="18"/>
      <c r="J490" s="18"/>
      <c r="L490" s="7"/>
      <c r="M490" s="7"/>
    </row>
    <row r="491" spans="2:13" s="8" customFormat="1" ht="15.75">
      <c r="B491" s="70"/>
      <c r="C491" s="13"/>
      <c r="H491" s="13"/>
      <c r="I491" s="18"/>
      <c r="J491" s="18"/>
      <c r="L491" s="7"/>
      <c r="M491" s="7"/>
    </row>
    <row r="492" spans="2:13" s="8" customFormat="1" ht="15.75">
      <c r="B492" s="70"/>
      <c r="C492" s="13"/>
      <c r="H492" s="13"/>
      <c r="I492" s="18"/>
      <c r="J492" s="18"/>
      <c r="L492" s="7"/>
      <c r="M492" s="7"/>
    </row>
    <row r="493" spans="2:13" s="8" customFormat="1" ht="15.75">
      <c r="B493" s="70"/>
      <c r="C493" s="13"/>
      <c r="H493" s="13"/>
      <c r="I493" s="18"/>
      <c r="J493" s="18"/>
      <c r="L493" s="7"/>
      <c r="M493" s="7"/>
    </row>
    <row r="494" spans="2:13" s="8" customFormat="1" ht="15.75">
      <c r="B494" s="70"/>
      <c r="C494" s="13"/>
      <c r="H494" s="13"/>
      <c r="I494" s="18"/>
      <c r="J494" s="18"/>
      <c r="L494" s="7"/>
      <c r="M494" s="7"/>
    </row>
    <row r="495" spans="2:13" s="8" customFormat="1" ht="15.75">
      <c r="B495" s="70"/>
      <c r="C495" s="13"/>
      <c r="H495" s="13"/>
      <c r="I495" s="18"/>
      <c r="J495" s="18"/>
      <c r="L495" s="7"/>
      <c r="M495" s="7"/>
    </row>
    <row r="496" spans="2:13" s="8" customFormat="1" ht="15.75">
      <c r="B496" s="70"/>
      <c r="C496" s="13"/>
      <c r="H496" s="13"/>
      <c r="I496" s="18"/>
      <c r="J496" s="18"/>
      <c r="L496" s="7"/>
      <c r="M496" s="7"/>
    </row>
    <row r="497" spans="2:13" s="8" customFormat="1" ht="15.75">
      <c r="B497" s="70"/>
      <c r="C497" s="13"/>
      <c r="H497" s="13"/>
      <c r="I497" s="18"/>
      <c r="J497" s="18"/>
      <c r="L497" s="7"/>
      <c r="M497" s="7"/>
    </row>
    <row r="498" spans="2:13" s="8" customFormat="1" ht="15.75">
      <c r="B498" s="70"/>
      <c r="C498" s="13"/>
      <c r="H498" s="13"/>
      <c r="I498" s="18"/>
      <c r="J498" s="18"/>
      <c r="L498" s="7"/>
      <c r="M498" s="7"/>
    </row>
    <row r="499" spans="2:13" s="8" customFormat="1" ht="15.75">
      <c r="B499" s="70"/>
      <c r="C499" s="13"/>
      <c r="H499" s="13"/>
      <c r="I499" s="18"/>
      <c r="J499" s="18"/>
      <c r="L499" s="7"/>
      <c r="M499" s="7"/>
    </row>
    <row r="500" spans="2:13" s="8" customFormat="1" ht="15.75">
      <c r="B500" s="70"/>
      <c r="C500" s="13"/>
      <c r="H500" s="13"/>
      <c r="I500" s="18"/>
      <c r="J500" s="18"/>
      <c r="L500" s="7"/>
      <c r="M500" s="7"/>
    </row>
    <row r="501" spans="2:13" s="8" customFormat="1" ht="15.75">
      <c r="B501" s="70"/>
      <c r="C501" s="13"/>
      <c r="H501" s="13"/>
      <c r="I501" s="18"/>
      <c r="J501" s="18"/>
      <c r="L501" s="7"/>
      <c r="M501" s="7"/>
    </row>
    <row r="502" spans="2:13" s="8" customFormat="1" ht="15.75">
      <c r="B502" s="70"/>
      <c r="C502" s="13"/>
      <c r="H502" s="13"/>
      <c r="I502" s="18"/>
      <c r="J502" s="18"/>
      <c r="L502" s="7"/>
      <c r="M502" s="7"/>
    </row>
    <row r="503" spans="2:13" s="8" customFormat="1" ht="15.75">
      <c r="B503" s="70"/>
      <c r="C503" s="13"/>
      <c r="H503" s="13"/>
      <c r="I503" s="18"/>
      <c r="J503" s="18"/>
      <c r="L503" s="7"/>
      <c r="M503" s="7"/>
    </row>
    <row r="504" spans="2:13" s="8" customFormat="1" ht="15.75">
      <c r="B504" s="70"/>
      <c r="C504" s="13"/>
      <c r="H504" s="13"/>
      <c r="I504" s="18"/>
      <c r="J504" s="18"/>
      <c r="L504" s="7"/>
      <c r="M504" s="7"/>
    </row>
    <row r="505" spans="2:13" s="8" customFormat="1" ht="15.75">
      <c r="B505" s="70"/>
      <c r="C505" s="13"/>
      <c r="H505" s="13"/>
      <c r="I505" s="18"/>
      <c r="J505" s="18"/>
      <c r="L505" s="7"/>
      <c r="M505" s="7"/>
    </row>
    <row r="506" spans="2:13" s="8" customFormat="1" ht="15.75">
      <c r="B506" s="70"/>
      <c r="C506" s="13"/>
      <c r="H506" s="13"/>
      <c r="I506" s="18"/>
      <c r="J506" s="18"/>
      <c r="L506" s="7"/>
      <c r="M506" s="7"/>
    </row>
    <row r="507" spans="2:13" s="8" customFormat="1" ht="15.75">
      <c r="B507" s="70"/>
      <c r="C507" s="13"/>
      <c r="H507" s="13"/>
      <c r="I507" s="18"/>
      <c r="J507" s="18"/>
      <c r="L507" s="7"/>
      <c r="M507" s="7"/>
    </row>
    <row r="508" spans="2:13" s="8" customFormat="1" ht="15.75">
      <c r="B508" s="70"/>
      <c r="C508" s="13"/>
      <c r="H508" s="13"/>
      <c r="I508" s="18"/>
      <c r="J508" s="18"/>
      <c r="L508" s="7"/>
      <c r="M508" s="7"/>
    </row>
    <row r="509" spans="2:13" s="8" customFormat="1" ht="15.75">
      <c r="B509" s="70"/>
      <c r="C509" s="13"/>
      <c r="H509" s="13"/>
      <c r="I509" s="18"/>
      <c r="J509" s="18"/>
      <c r="L509" s="7"/>
      <c r="M509" s="7"/>
    </row>
    <row r="510" spans="2:13" s="8" customFormat="1" ht="15.75">
      <c r="B510" s="70"/>
      <c r="C510" s="13"/>
      <c r="H510" s="13"/>
      <c r="I510" s="18"/>
      <c r="J510" s="18"/>
      <c r="L510" s="7"/>
      <c r="M510" s="7"/>
    </row>
    <row r="511" spans="2:13" s="8" customFormat="1" ht="15.75">
      <c r="B511" s="70"/>
      <c r="C511" s="13"/>
      <c r="H511" s="13"/>
      <c r="I511" s="18"/>
      <c r="J511" s="18"/>
      <c r="L511" s="7"/>
      <c r="M511" s="7"/>
    </row>
    <row r="512" spans="2:13" s="8" customFormat="1" ht="15.75">
      <c r="B512" s="70"/>
      <c r="C512" s="13"/>
      <c r="H512" s="13"/>
      <c r="I512" s="18"/>
      <c r="J512" s="18"/>
      <c r="L512" s="7"/>
      <c r="M512" s="7"/>
    </row>
    <row r="513" spans="2:13" s="8" customFormat="1" ht="15.75">
      <c r="B513" s="70"/>
      <c r="C513" s="13"/>
      <c r="H513" s="13"/>
      <c r="I513" s="18"/>
      <c r="J513" s="18"/>
      <c r="L513" s="7"/>
      <c r="M513" s="7"/>
    </row>
    <row r="514" spans="2:13" s="8" customFormat="1" ht="15.75">
      <c r="B514" s="70"/>
      <c r="C514" s="13"/>
      <c r="H514" s="13"/>
      <c r="I514" s="18"/>
      <c r="J514" s="18"/>
      <c r="L514" s="7"/>
      <c r="M514" s="7"/>
    </row>
    <row r="515" spans="2:13" s="8" customFormat="1" ht="15.75">
      <c r="B515" s="70"/>
      <c r="C515" s="13"/>
      <c r="H515" s="13"/>
      <c r="I515" s="18"/>
      <c r="J515" s="18"/>
      <c r="L515" s="7"/>
      <c r="M515" s="7"/>
    </row>
    <row r="516" spans="2:13" s="8" customFormat="1" ht="15.75">
      <c r="B516" s="70"/>
      <c r="C516" s="13"/>
      <c r="H516" s="13"/>
      <c r="I516" s="18"/>
      <c r="J516" s="18"/>
      <c r="L516" s="7"/>
      <c r="M516" s="7"/>
    </row>
    <row r="517" spans="2:13" s="8" customFormat="1" ht="15.75">
      <c r="B517" s="70"/>
      <c r="C517" s="13"/>
      <c r="H517" s="13"/>
      <c r="I517" s="18"/>
      <c r="J517" s="18"/>
      <c r="L517" s="7"/>
      <c r="M517" s="7"/>
    </row>
    <row r="518" spans="2:13" s="8" customFormat="1" ht="15.75">
      <c r="B518" s="70"/>
      <c r="C518" s="13"/>
      <c r="H518" s="13"/>
      <c r="I518" s="18"/>
      <c r="J518" s="18"/>
      <c r="L518" s="7"/>
      <c r="M518" s="7"/>
    </row>
    <row r="519" spans="2:13" s="8" customFormat="1" ht="15.75">
      <c r="B519" s="70"/>
      <c r="C519" s="13"/>
      <c r="H519" s="13"/>
      <c r="I519" s="18"/>
      <c r="J519" s="18"/>
      <c r="L519" s="7"/>
      <c r="M519" s="7"/>
    </row>
    <row r="520" spans="2:13" s="8" customFormat="1" ht="15.75">
      <c r="B520" s="70"/>
      <c r="C520" s="13"/>
      <c r="H520" s="13"/>
      <c r="I520" s="18"/>
      <c r="J520" s="18"/>
      <c r="L520" s="7"/>
      <c r="M520" s="7"/>
    </row>
    <row r="521" spans="2:13" s="8" customFormat="1" ht="15.75">
      <c r="B521" s="70"/>
      <c r="C521" s="13"/>
      <c r="H521" s="13"/>
      <c r="I521" s="18"/>
      <c r="J521" s="18"/>
      <c r="L521" s="7"/>
      <c r="M521" s="7"/>
    </row>
    <row r="522" spans="2:13" s="8" customFormat="1" ht="15.75">
      <c r="B522" s="70"/>
      <c r="C522" s="13"/>
      <c r="H522" s="13"/>
      <c r="I522" s="18"/>
      <c r="J522" s="18"/>
      <c r="L522" s="7"/>
      <c r="M522" s="7"/>
    </row>
    <row r="523" spans="2:13" s="8" customFormat="1" ht="15.75">
      <c r="B523" s="70"/>
      <c r="C523" s="13"/>
      <c r="H523" s="13"/>
      <c r="I523" s="18"/>
      <c r="J523" s="18"/>
      <c r="L523" s="7"/>
      <c r="M523" s="7"/>
    </row>
    <row r="524" spans="2:13" s="8" customFormat="1" ht="15.75">
      <c r="B524" s="70"/>
      <c r="C524" s="13"/>
      <c r="H524" s="13"/>
      <c r="I524" s="18"/>
      <c r="J524" s="18"/>
      <c r="L524" s="7"/>
      <c r="M524" s="7"/>
    </row>
    <row r="525" spans="2:13" s="8" customFormat="1" ht="15.75">
      <c r="B525" s="70"/>
      <c r="C525" s="13"/>
      <c r="H525" s="13"/>
      <c r="I525" s="18"/>
      <c r="J525" s="18"/>
      <c r="L525" s="7"/>
      <c r="M525" s="7"/>
    </row>
    <row r="526" spans="2:13" s="8" customFormat="1" ht="15.75">
      <c r="B526" s="70"/>
      <c r="C526" s="13"/>
      <c r="H526" s="13"/>
      <c r="I526" s="18"/>
      <c r="J526" s="18"/>
      <c r="L526" s="7"/>
      <c r="M526" s="7"/>
    </row>
    <row r="527" spans="2:13" s="8" customFormat="1" ht="15.75">
      <c r="B527" s="70"/>
      <c r="C527" s="13"/>
      <c r="H527" s="13"/>
      <c r="I527" s="18"/>
      <c r="J527" s="18"/>
      <c r="L527" s="7"/>
      <c r="M527" s="7"/>
    </row>
    <row r="528" spans="2:13" s="8" customFormat="1" ht="15.75">
      <c r="B528" s="70"/>
      <c r="C528" s="13"/>
      <c r="H528" s="13"/>
      <c r="I528" s="18"/>
      <c r="J528" s="18"/>
      <c r="L528" s="7"/>
      <c r="M528" s="7"/>
    </row>
    <row r="529" spans="2:13" s="8" customFormat="1" ht="15.75">
      <c r="B529" s="70"/>
      <c r="C529" s="13"/>
      <c r="H529" s="13"/>
      <c r="I529" s="18"/>
      <c r="J529" s="18"/>
      <c r="L529" s="7"/>
      <c r="M529" s="7"/>
    </row>
    <row r="530" spans="2:13" s="8" customFormat="1" ht="15.75">
      <c r="B530" s="70"/>
      <c r="C530" s="13"/>
      <c r="H530" s="13"/>
      <c r="I530" s="18"/>
      <c r="J530" s="18"/>
      <c r="L530" s="7"/>
      <c r="M530" s="7"/>
    </row>
    <row r="531" spans="2:13" s="8" customFormat="1" ht="15.75">
      <c r="B531" s="70"/>
      <c r="C531" s="13"/>
      <c r="H531" s="13"/>
      <c r="I531" s="18"/>
      <c r="J531" s="18"/>
      <c r="L531" s="7"/>
      <c r="M531" s="7"/>
    </row>
    <row r="532" spans="2:13" s="8" customFormat="1" ht="15.75">
      <c r="B532" s="70"/>
      <c r="C532" s="13"/>
      <c r="H532" s="13"/>
      <c r="I532" s="18"/>
      <c r="J532" s="18"/>
      <c r="L532" s="7"/>
      <c r="M532" s="7"/>
    </row>
    <row r="533" spans="2:13" s="8" customFormat="1" ht="15.75">
      <c r="B533" s="70"/>
      <c r="C533" s="13"/>
      <c r="H533" s="13"/>
      <c r="I533" s="18"/>
      <c r="J533" s="18"/>
      <c r="L533" s="7"/>
      <c r="M533" s="7"/>
    </row>
    <row r="534" spans="2:13" s="8" customFormat="1" ht="15.75">
      <c r="B534" s="70"/>
      <c r="C534" s="13"/>
      <c r="H534" s="13"/>
      <c r="I534" s="18"/>
      <c r="J534" s="18"/>
      <c r="L534" s="7"/>
      <c r="M534" s="7"/>
    </row>
    <row r="535" spans="2:13" s="8" customFormat="1" ht="15.75">
      <c r="B535" s="70"/>
      <c r="C535" s="13"/>
      <c r="H535" s="13"/>
      <c r="I535" s="18"/>
      <c r="J535" s="18"/>
      <c r="L535" s="7"/>
      <c r="M535" s="7"/>
    </row>
    <row r="536" spans="2:13" s="8" customFormat="1" ht="15.75">
      <c r="B536" s="70"/>
      <c r="C536" s="13"/>
      <c r="H536" s="13"/>
      <c r="I536" s="18"/>
      <c r="J536" s="18"/>
      <c r="L536" s="7"/>
      <c r="M536" s="7"/>
    </row>
    <row r="537" spans="2:13" s="8" customFormat="1" ht="15.75">
      <c r="B537" s="70"/>
      <c r="C537" s="13"/>
      <c r="H537" s="13"/>
      <c r="I537" s="18"/>
      <c r="J537" s="18"/>
      <c r="L537" s="7"/>
      <c r="M537" s="7"/>
    </row>
    <row r="538" spans="2:13" s="8" customFormat="1" ht="15.75">
      <c r="B538" s="70"/>
      <c r="C538" s="13"/>
      <c r="H538" s="13"/>
      <c r="I538" s="18"/>
      <c r="J538" s="18"/>
      <c r="L538" s="7"/>
      <c r="M538" s="7"/>
    </row>
    <row r="539" spans="2:13" s="8" customFormat="1" ht="15.75">
      <c r="B539" s="70"/>
      <c r="C539" s="13"/>
      <c r="H539" s="13"/>
      <c r="I539" s="18"/>
      <c r="J539" s="18"/>
      <c r="L539" s="7"/>
      <c r="M539" s="7"/>
    </row>
    <row r="540" spans="2:13" s="8" customFormat="1" ht="15.75">
      <c r="B540" s="70"/>
      <c r="C540" s="13"/>
      <c r="H540" s="13"/>
      <c r="I540" s="18"/>
      <c r="J540" s="18"/>
      <c r="L540" s="7"/>
      <c r="M540" s="7"/>
    </row>
    <row r="541" spans="2:13" s="8" customFormat="1" ht="15.75">
      <c r="B541" s="70"/>
      <c r="C541" s="13"/>
      <c r="H541" s="13"/>
      <c r="I541" s="18"/>
      <c r="J541" s="18"/>
      <c r="L541" s="7"/>
      <c r="M541" s="7"/>
    </row>
    <row r="542" spans="2:13" s="8" customFormat="1" ht="15.75">
      <c r="B542" s="70"/>
      <c r="C542" s="13"/>
      <c r="H542" s="13"/>
      <c r="I542" s="18"/>
      <c r="J542" s="18"/>
      <c r="L542" s="7"/>
      <c r="M542" s="7"/>
    </row>
    <row r="543" spans="2:13" s="8" customFormat="1" ht="15.75">
      <c r="B543" s="70"/>
      <c r="C543" s="13"/>
      <c r="H543" s="13"/>
      <c r="I543" s="18"/>
      <c r="J543" s="18"/>
      <c r="L543" s="7"/>
      <c r="M543" s="7"/>
    </row>
    <row r="544" spans="2:13" s="8" customFormat="1" ht="15.75">
      <c r="B544" s="70"/>
      <c r="C544" s="13"/>
      <c r="H544" s="13"/>
      <c r="I544" s="18"/>
      <c r="J544" s="18"/>
      <c r="L544" s="7"/>
      <c r="M544" s="7"/>
    </row>
    <row r="545" spans="2:13" s="8" customFormat="1" ht="15.75">
      <c r="B545" s="70"/>
      <c r="C545" s="13"/>
      <c r="H545" s="13"/>
      <c r="I545" s="18"/>
      <c r="J545" s="18"/>
      <c r="L545" s="7"/>
      <c r="M545" s="7"/>
    </row>
    <row r="546" spans="2:13" s="8" customFormat="1" ht="15.75">
      <c r="B546" s="70"/>
      <c r="C546" s="13"/>
      <c r="H546" s="13"/>
      <c r="I546" s="18"/>
      <c r="J546" s="18"/>
      <c r="L546" s="7"/>
      <c r="M546" s="7"/>
    </row>
    <row r="547" spans="2:13" s="8" customFormat="1" ht="15.75">
      <c r="B547" s="70"/>
      <c r="C547" s="13"/>
      <c r="H547" s="13"/>
      <c r="I547" s="18"/>
      <c r="J547" s="18"/>
      <c r="L547" s="7"/>
      <c r="M547" s="7"/>
    </row>
    <row r="548" spans="2:13" s="8" customFormat="1" ht="15.75">
      <c r="B548" s="70"/>
      <c r="C548" s="13"/>
      <c r="H548" s="13"/>
      <c r="I548" s="18"/>
      <c r="J548" s="18"/>
      <c r="L548" s="7"/>
      <c r="M548" s="7"/>
    </row>
    <row r="549" spans="2:13" s="8" customFormat="1" ht="15.75">
      <c r="B549" s="70"/>
      <c r="C549" s="13"/>
      <c r="H549" s="13"/>
      <c r="I549" s="18"/>
      <c r="J549" s="18"/>
      <c r="L549" s="7"/>
      <c r="M549" s="7"/>
    </row>
    <row r="550" spans="2:13" s="8" customFormat="1" ht="15.75">
      <c r="B550" s="70"/>
      <c r="C550" s="13"/>
      <c r="H550" s="13"/>
      <c r="I550" s="18"/>
      <c r="J550" s="18"/>
      <c r="L550" s="7"/>
      <c r="M550" s="7"/>
    </row>
    <row r="551" spans="2:13" s="8" customFormat="1" ht="15.75">
      <c r="B551" s="70"/>
      <c r="C551" s="13"/>
      <c r="H551" s="13"/>
      <c r="I551" s="18"/>
      <c r="J551" s="18"/>
      <c r="L551" s="7"/>
      <c r="M551" s="7"/>
    </row>
    <row r="552" spans="2:13" s="8" customFormat="1" ht="15.75">
      <c r="B552" s="70"/>
      <c r="C552" s="13"/>
      <c r="H552" s="13"/>
      <c r="I552" s="18"/>
      <c r="J552" s="18"/>
      <c r="L552" s="7"/>
      <c r="M552" s="7"/>
    </row>
    <row r="553" spans="2:13" s="8" customFormat="1" ht="15.75">
      <c r="B553" s="70"/>
      <c r="C553" s="13"/>
      <c r="H553" s="13"/>
      <c r="I553" s="18"/>
      <c r="J553" s="18"/>
      <c r="L553" s="7"/>
      <c r="M553" s="7"/>
    </row>
    <row r="554" spans="2:13" s="8" customFormat="1" ht="15.75">
      <c r="B554" s="70"/>
      <c r="C554" s="13"/>
      <c r="H554" s="13"/>
      <c r="I554" s="18"/>
      <c r="J554" s="18"/>
      <c r="L554" s="7"/>
      <c r="M554" s="7"/>
    </row>
    <row r="555" spans="2:13" s="8" customFormat="1" ht="15.75">
      <c r="B555" s="70"/>
      <c r="C555" s="13"/>
      <c r="H555" s="13"/>
      <c r="I555" s="18"/>
      <c r="J555" s="18"/>
      <c r="L555" s="7"/>
      <c r="M555" s="7"/>
    </row>
    <row r="556" spans="2:13" s="8" customFormat="1" ht="15.75">
      <c r="B556" s="70"/>
      <c r="C556" s="13"/>
      <c r="H556" s="13"/>
      <c r="I556" s="18"/>
      <c r="J556" s="18"/>
      <c r="L556" s="7"/>
      <c r="M556" s="7"/>
    </row>
    <row r="557" spans="2:13" s="8" customFormat="1" ht="15.75">
      <c r="B557" s="70"/>
      <c r="C557" s="13"/>
      <c r="H557" s="13"/>
      <c r="I557" s="18"/>
      <c r="J557" s="18"/>
      <c r="L557" s="7"/>
      <c r="M557" s="7"/>
    </row>
    <row r="558" spans="2:13" s="8" customFormat="1" ht="15.75">
      <c r="B558" s="70"/>
      <c r="C558" s="13"/>
      <c r="H558" s="13"/>
      <c r="I558" s="18"/>
      <c r="J558" s="18"/>
      <c r="L558" s="7"/>
      <c r="M558" s="7"/>
    </row>
    <row r="559" spans="2:13" s="8" customFormat="1" ht="15.75">
      <c r="B559" s="70"/>
      <c r="C559" s="13"/>
      <c r="H559" s="13"/>
      <c r="I559" s="18"/>
      <c r="J559" s="18"/>
      <c r="L559" s="7"/>
      <c r="M559" s="7"/>
    </row>
    <row r="560" spans="2:13" s="8" customFormat="1" ht="15.75">
      <c r="B560" s="70"/>
      <c r="C560" s="13"/>
      <c r="H560" s="13"/>
      <c r="I560" s="18"/>
      <c r="J560" s="18"/>
      <c r="L560" s="7"/>
      <c r="M560" s="7"/>
    </row>
    <row r="561" spans="2:13" s="8" customFormat="1" ht="15.75">
      <c r="B561" s="70"/>
      <c r="C561" s="13"/>
      <c r="H561" s="13"/>
      <c r="I561" s="18"/>
      <c r="J561" s="18"/>
      <c r="L561" s="7"/>
      <c r="M561" s="7"/>
    </row>
    <row r="562" spans="2:13" s="8" customFormat="1" ht="15.75">
      <c r="B562" s="70"/>
      <c r="C562" s="13"/>
      <c r="H562" s="13"/>
      <c r="I562" s="18"/>
      <c r="J562" s="18"/>
      <c r="L562" s="7"/>
      <c r="M562" s="7"/>
    </row>
    <row r="563" spans="2:13" s="8" customFormat="1" ht="15.75">
      <c r="B563" s="70"/>
      <c r="C563" s="13"/>
      <c r="H563" s="13"/>
      <c r="I563" s="18"/>
      <c r="J563" s="18"/>
      <c r="L563" s="7"/>
      <c r="M563" s="7"/>
    </row>
    <row r="564" spans="2:13" s="8" customFormat="1" ht="15.75">
      <c r="B564" s="70"/>
      <c r="C564" s="13"/>
      <c r="H564" s="13"/>
      <c r="I564" s="18"/>
      <c r="J564" s="18"/>
      <c r="L564" s="7"/>
      <c r="M564" s="7"/>
    </row>
    <row r="565" spans="2:13" s="8" customFormat="1" ht="15.75">
      <c r="B565" s="70"/>
      <c r="C565" s="13"/>
      <c r="H565" s="13"/>
      <c r="I565" s="18"/>
      <c r="J565" s="18"/>
      <c r="L565" s="7"/>
      <c r="M565" s="7"/>
    </row>
    <row r="566" spans="2:13" s="8" customFormat="1" ht="15.75">
      <c r="B566" s="70"/>
      <c r="C566" s="13"/>
      <c r="H566" s="13"/>
      <c r="I566" s="18"/>
      <c r="J566" s="18"/>
      <c r="L566" s="7"/>
      <c r="M566" s="7"/>
    </row>
    <row r="567" spans="2:13" s="8" customFormat="1" ht="15.75">
      <c r="B567" s="70"/>
      <c r="C567" s="13"/>
      <c r="H567" s="13"/>
      <c r="I567" s="18"/>
      <c r="J567" s="18"/>
      <c r="L567" s="7"/>
      <c r="M567" s="7"/>
    </row>
    <row r="568" spans="2:13" s="8" customFormat="1" ht="15.75">
      <c r="B568" s="70"/>
      <c r="C568" s="13"/>
      <c r="H568" s="13"/>
      <c r="I568" s="18"/>
      <c r="J568" s="18"/>
      <c r="L568" s="7"/>
      <c r="M568" s="7"/>
    </row>
    <row r="569" spans="2:13" s="8" customFormat="1" ht="15.75">
      <c r="B569" s="70"/>
      <c r="C569" s="13"/>
      <c r="H569" s="13"/>
      <c r="I569" s="18"/>
      <c r="J569" s="18"/>
      <c r="L569" s="7"/>
      <c r="M569" s="7"/>
    </row>
    <row r="570" spans="2:13" s="8" customFormat="1" ht="15.75">
      <c r="B570" s="70"/>
      <c r="C570" s="13"/>
      <c r="H570" s="13"/>
      <c r="I570" s="18"/>
      <c r="J570" s="18"/>
      <c r="L570" s="7"/>
      <c r="M570" s="7"/>
    </row>
    <row r="571" spans="2:13" s="8" customFormat="1" ht="15.75">
      <c r="B571" s="70"/>
      <c r="C571" s="13"/>
      <c r="H571" s="13"/>
      <c r="I571" s="18"/>
      <c r="J571" s="18"/>
      <c r="L571" s="7"/>
      <c r="M571" s="7"/>
    </row>
    <row r="572" spans="2:13" s="8" customFormat="1" ht="15.75">
      <c r="B572" s="70"/>
      <c r="C572" s="13"/>
      <c r="H572" s="13"/>
      <c r="I572" s="18"/>
      <c r="J572" s="18"/>
      <c r="L572" s="7"/>
      <c r="M572" s="7"/>
    </row>
    <row r="573" spans="2:13" s="8" customFormat="1" ht="15.75">
      <c r="B573" s="70"/>
      <c r="C573" s="13"/>
      <c r="H573" s="13"/>
      <c r="I573" s="18"/>
      <c r="J573" s="18"/>
      <c r="L573" s="7"/>
      <c r="M573" s="7"/>
    </row>
    <row r="574" spans="2:13" s="8" customFormat="1" ht="15.75">
      <c r="B574" s="70"/>
      <c r="C574" s="13"/>
      <c r="H574" s="13"/>
      <c r="I574" s="18"/>
      <c r="J574" s="18"/>
      <c r="L574" s="7"/>
      <c r="M574" s="7"/>
    </row>
    <row r="575" spans="2:13" s="8" customFormat="1" ht="15.75">
      <c r="B575" s="70"/>
      <c r="C575" s="13"/>
      <c r="H575" s="13"/>
      <c r="I575" s="18"/>
      <c r="J575" s="18"/>
      <c r="L575" s="7"/>
      <c r="M575" s="7"/>
    </row>
    <row r="576" spans="2:13" s="8" customFormat="1" ht="15.75">
      <c r="B576" s="70"/>
      <c r="C576" s="13"/>
      <c r="H576" s="13"/>
      <c r="I576" s="18"/>
      <c r="J576" s="18"/>
      <c r="L576" s="7"/>
      <c r="M576" s="7"/>
    </row>
    <row r="577" spans="2:13" s="8" customFormat="1" ht="15.75">
      <c r="B577" s="70"/>
      <c r="C577" s="13"/>
      <c r="H577" s="13"/>
      <c r="I577" s="18"/>
      <c r="J577" s="18"/>
      <c r="L577" s="7"/>
      <c r="M577" s="7"/>
    </row>
    <row r="578" spans="2:13" s="8" customFormat="1" ht="15.75">
      <c r="B578" s="70"/>
      <c r="C578" s="13"/>
      <c r="H578" s="13"/>
      <c r="I578" s="18"/>
      <c r="J578" s="18"/>
      <c r="L578" s="7"/>
      <c r="M578" s="7"/>
    </row>
    <row r="579" spans="2:13" s="8" customFormat="1" ht="15.75">
      <c r="B579" s="70"/>
      <c r="C579" s="13"/>
      <c r="H579" s="13"/>
      <c r="I579" s="18"/>
      <c r="J579" s="18"/>
      <c r="L579" s="7"/>
      <c r="M579" s="7"/>
    </row>
    <row r="580" spans="2:13" s="8" customFormat="1" ht="15.75">
      <c r="B580" s="70"/>
      <c r="C580" s="13"/>
      <c r="H580" s="13"/>
      <c r="I580" s="18"/>
      <c r="J580" s="18"/>
      <c r="L580" s="7"/>
      <c r="M580" s="7"/>
    </row>
    <row r="581" spans="2:13" s="8" customFormat="1" ht="15.75">
      <c r="B581" s="70"/>
      <c r="C581" s="13"/>
      <c r="H581" s="13"/>
      <c r="I581" s="18"/>
      <c r="J581" s="18"/>
      <c r="L581" s="7"/>
      <c r="M581" s="7"/>
    </row>
    <row r="582" spans="2:13" s="8" customFormat="1" ht="15.75">
      <c r="B582" s="70"/>
      <c r="C582" s="13"/>
      <c r="H582" s="13"/>
      <c r="I582" s="18"/>
      <c r="J582" s="18"/>
      <c r="L582" s="7"/>
      <c r="M582" s="7"/>
    </row>
    <row r="583" spans="2:13" s="8" customFormat="1" ht="15.75">
      <c r="B583" s="70"/>
      <c r="C583" s="13"/>
      <c r="H583" s="13"/>
      <c r="I583" s="18"/>
      <c r="J583" s="18"/>
      <c r="L583" s="7"/>
      <c r="M583" s="7"/>
    </row>
    <row r="584" spans="2:13" s="8" customFormat="1" ht="15.75">
      <c r="B584" s="70"/>
      <c r="C584" s="13"/>
      <c r="H584" s="13"/>
      <c r="I584" s="18"/>
      <c r="J584" s="18"/>
      <c r="L584" s="7"/>
      <c r="M584" s="7"/>
    </row>
    <row r="585" spans="2:13" s="8" customFormat="1" ht="15.75">
      <c r="B585" s="70"/>
      <c r="C585" s="13"/>
      <c r="H585" s="13"/>
      <c r="I585" s="18"/>
      <c r="J585" s="18"/>
      <c r="L585" s="7"/>
      <c r="M585" s="7"/>
    </row>
    <row r="586" spans="2:13" s="8" customFormat="1" ht="15.75">
      <c r="B586" s="70"/>
      <c r="C586" s="13"/>
      <c r="H586" s="13"/>
      <c r="I586" s="18"/>
      <c r="J586" s="18"/>
      <c r="L586" s="7"/>
      <c r="M586" s="7"/>
    </row>
    <row r="587" spans="2:13" s="8" customFormat="1" ht="15.75">
      <c r="B587" s="70"/>
      <c r="C587" s="13"/>
      <c r="H587" s="13"/>
      <c r="I587" s="18"/>
      <c r="J587" s="18"/>
      <c r="L587" s="7"/>
      <c r="M587" s="7"/>
    </row>
    <row r="588" spans="2:13" s="8" customFormat="1" ht="15.75">
      <c r="B588" s="70"/>
      <c r="C588" s="13"/>
      <c r="H588" s="13"/>
      <c r="I588" s="18"/>
      <c r="J588" s="18"/>
      <c r="L588" s="7"/>
      <c r="M588" s="7"/>
    </row>
    <row r="589" spans="2:13" s="8" customFormat="1" ht="15.75">
      <c r="B589" s="70"/>
      <c r="C589" s="13"/>
      <c r="H589" s="13"/>
      <c r="I589" s="18"/>
      <c r="J589" s="18"/>
      <c r="L589" s="7"/>
      <c r="M589" s="7"/>
    </row>
    <row r="590" spans="2:13" s="8" customFormat="1" ht="15.75">
      <c r="B590" s="70"/>
      <c r="C590" s="13"/>
      <c r="H590" s="13"/>
      <c r="I590" s="18"/>
      <c r="J590" s="18"/>
      <c r="L590" s="7"/>
      <c r="M590" s="7"/>
    </row>
    <row r="591" spans="2:13" s="8" customFormat="1" ht="15.75">
      <c r="B591" s="70"/>
      <c r="C591" s="13"/>
      <c r="H591" s="13"/>
      <c r="I591" s="18"/>
      <c r="J591" s="18"/>
      <c r="L591" s="7"/>
      <c r="M591" s="7"/>
    </row>
    <row r="592" spans="2:13" s="8" customFormat="1" ht="15.75">
      <c r="B592" s="70"/>
      <c r="C592" s="13"/>
      <c r="H592" s="13"/>
      <c r="I592" s="18"/>
      <c r="J592" s="18"/>
      <c r="L592" s="7"/>
      <c r="M592" s="7"/>
    </row>
    <row r="593" spans="2:13" s="8" customFormat="1" ht="15.75">
      <c r="B593" s="70"/>
      <c r="C593" s="13"/>
      <c r="H593" s="13"/>
      <c r="I593" s="18"/>
      <c r="J593" s="18"/>
      <c r="L593" s="7"/>
      <c r="M593" s="7"/>
    </row>
    <row r="594" spans="2:13" s="8" customFormat="1" ht="15.75">
      <c r="B594" s="70"/>
      <c r="C594" s="13"/>
      <c r="H594" s="13"/>
      <c r="I594" s="18"/>
      <c r="J594" s="18"/>
      <c r="L594" s="7"/>
      <c r="M594" s="7"/>
    </row>
    <row r="595" spans="2:13" s="8" customFormat="1" ht="15.75">
      <c r="B595" s="70"/>
      <c r="C595" s="13"/>
      <c r="H595" s="13"/>
      <c r="I595" s="18"/>
      <c r="J595" s="18"/>
      <c r="L595" s="7"/>
      <c r="M595" s="7"/>
    </row>
    <row r="596" spans="2:13" s="8" customFormat="1" ht="15.75">
      <c r="B596" s="70"/>
      <c r="C596" s="13"/>
      <c r="H596" s="13"/>
      <c r="I596" s="18"/>
      <c r="J596" s="18"/>
      <c r="L596" s="7"/>
      <c r="M596" s="7"/>
    </row>
    <row r="597" spans="2:13" s="8" customFormat="1" ht="15.75">
      <c r="B597" s="70"/>
      <c r="C597" s="13"/>
      <c r="H597" s="13"/>
      <c r="I597" s="18"/>
      <c r="J597" s="18"/>
      <c r="L597" s="7"/>
      <c r="M597" s="7"/>
    </row>
    <row r="598" spans="2:13" s="8" customFormat="1" ht="15.75">
      <c r="B598" s="70"/>
      <c r="C598" s="13"/>
      <c r="H598" s="13"/>
      <c r="I598" s="18"/>
      <c r="J598" s="18"/>
      <c r="L598" s="7"/>
      <c r="M598" s="7"/>
    </row>
    <row r="599" spans="2:13" s="8" customFormat="1" ht="15.75">
      <c r="B599" s="70"/>
      <c r="C599" s="13"/>
      <c r="H599" s="13"/>
      <c r="I599" s="18"/>
      <c r="J599" s="18"/>
      <c r="L599" s="7"/>
      <c r="M599" s="7"/>
    </row>
    <row r="600" spans="2:13" s="8" customFormat="1" ht="15.75">
      <c r="B600" s="70"/>
      <c r="C600" s="13"/>
      <c r="H600" s="13"/>
      <c r="I600" s="18"/>
      <c r="J600" s="18"/>
      <c r="L600" s="7"/>
      <c r="M600" s="7"/>
    </row>
    <row r="601" spans="2:13" s="8" customFormat="1" ht="15.75">
      <c r="B601" s="70"/>
      <c r="C601" s="13"/>
      <c r="H601" s="13"/>
      <c r="I601" s="18"/>
      <c r="J601" s="18"/>
      <c r="L601" s="7"/>
      <c r="M601" s="7"/>
    </row>
    <row r="602" spans="2:13" s="8" customFormat="1" ht="15.75">
      <c r="B602" s="70"/>
      <c r="C602" s="13"/>
      <c r="H602" s="13"/>
      <c r="I602" s="18"/>
      <c r="J602" s="18"/>
      <c r="L602" s="7"/>
      <c r="M602" s="7"/>
    </row>
    <row r="603" spans="2:13" s="8" customFormat="1" ht="15.75">
      <c r="B603" s="70"/>
      <c r="C603" s="13"/>
      <c r="H603" s="13"/>
      <c r="I603" s="18"/>
      <c r="J603" s="18"/>
      <c r="L603" s="7"/>
      <c r="M603" s="7"/>
    </row>
    <row r="604" spans="2:13" s="8" customFormat="1" ht="15.75">
      <c r="B604" s="70"/>
      <c r="C604" s="13"/>
      <c r="H604" s="13"/>
      <c r="I604" s="18"/>
      <c r="J604" s="18"/>
      <c r="L604" s="7"/>
      <c r="M604" s="7"/>
    </row>
    <row r="605" spans="2:13" s="8" customFormat="1" ht="15.75">
      <c r="B605" s="70"/>
      <c r="C605" s="13"/>
      <c r="H605" s="13"/>
      <c r="I605" s="18"/>
      <c r="J605" s="18"/>
      <c r="L605" s="7"/>
      <c r="M605" s="7"/>
    </row>
    <row r="606" spans="2:13" s="8" customFormat="1" ht="15.75">
      <c r="B606" s="70"/>
      <c r="C606" s="13"/>
      <c r="H606" s="13"/>
      <c r="I606" s="18"/>
      <c r="J606" s="18"/>
      <c r="L606" s="7"/>
      <c r="M606" s="7"/>
    </row>
    <row r="607" spans="2:13" s="8" customFormat="1" ht="15.75">
      <c r="B607" s="70"/>
      <c r="C607" s="13"/>
      <c r="H607" s="13"/>
      <c r="I607" s="18"/>
      <c r="J607" s="18"/>
      <c r="L607" s="7"/>
      <c r="M607" s="7"/>
    </row>
    <row r="608" spans="2:13" s="8" customFormat="1" ht="15.75">
      <c r="B608" s="70"/>
      <c r="C608" s="13"/>
      <c r="H608" s="13"/>
      <c r="I608" s="18"/>
      <c r="J608" s="18"/>
      <c r="L608" s="7"/>
      <c r="M608" s="7"/>
    </row>
    <row r="609" spans="2:13" s="8" customFormat="1" ht="15.75">
      <c r="B609" s="70"/>
      <c r="C609" s="13"/>
      <c r="H609" s="13"/>
      <c r="I609" s="18"/>
      <c r="J609" s="18"/>
      <c r="L609" s="7"/>
      <c r="M609" s="7"/>
    </row>
    <row r="610" spans="2:13" s="8" customFormat="1" ht="15.75">
      <c r="B610" s="70"/>
      <c r="C610" s="13"/>
      <c r="H610" s="13"/>
      <c r="I610" s="18"/>
      <c r="J610" s="18"/>
      <c r="L610" s="7"/>
      <c r="M610" s="7"/>
    </row>
    <row r="611" spans="2:13" s="8" customFormat="1" ht="15.75">
      <c r="B611" s="70"/>
      <c r="C611" s="13"/>
      <c r="H611" s="13"/>
      <c r="I611" s="18"/>
      <c r="J611" s="18"/>
      <c r="L611" s="7"/>
      <c r="M611" s="7"/>
    </row>
    <row r="612" spans="2:13" s="8" customFormat="1" ht="15.75">
      <c r="B612" s="70"/>
      <c r="C612" s="13"/>
      <c r="H612" s="13"/>
      <c r="I612" s="18"/>
      <c r="J612" s="18"/>
      <c r="L612" s="7"/>
      <c r="M612" s="7"/>
    </row>
    <row r="613" spans="2:13" s="8" customFormat="1" ht="15.75">
      <c r="B613" s="70"/>
      <c r="C613" s="13"/>
      <c r="H613" s="13"/>
      <c r="I613" s="18"/>
      <c r="J613" s="18"/>
      <c r="L613" s="7"/>
      <c r="M613" s="7"/>
    </row>
    <row r="614" spans="2:13" s="8" customFormat="1" ht="15.75">
      <c r="B614" s="70"/>
      <c r="C614" s="13"/>
      <c r="H614" s="13"/>
      <c r="I614" s="18"/>
      <c r="J614" s="18"/>
      <c r="L614" s="7"/>
      <c r="M614" s="7"/>
    </row>
    <row r="615" spans="2:13" s="8" customFormat="1" ht="15.75">
      <c r="B615" s="70"/>
      <c r="C615" s="13"/>
      <c r="H615" s="13"/>
      <c r="I615" s="18"/>
      <c r="J615" s="18"/>
      <c r="L615" s="7"/>
      <c r="M615" s="7"/>
    </row>
    <row r="616" spans="2:13" s="8" customFormat="1" ht="15.75">
      <c r="B616" s="70"/>
      <c r="C616" s="13"/>
      <c r="H616" s="13"/>
      <c r="I616" s="18"/>
      <c r="J616" s="18"/>
      <c r="L616" s="7"/>
      <c r="M616" s="7"/>
    </row>
    <row r="617" spans="2:13" s="8" customFormat="1" ht="15.75">
      <c r="B617" s="70"/>
      <c r="C617" s="13"/>
      <c r="H617" s="13"/>
      <c r="I617" s="18"/>
      <c r="J617" s="18"/>
      <c r="L617" s="7"/>
      <c r="M617" s="7"/>
    </row>
    <row r="618" spans="2:13" s="8" customFormat="1" ht="15.75">
      <c r="B618" s="70"/>
      <c r="C618" s="13"/>
      <c r="H618" s="13"/>
      <c r="I618" s="18"/>
      <c r="J618" s="18"/>
      <c r="L618" s="7"/>
      <c r="M618" s="7"/>
    </row>
    <row r="619" spans="2:13" s="8" customFormat="1" ht="15.75">
      <c r="B619" s="70"/>
      <c r="C619" s="13"/>
      <c r="H619" s="13"/>
      <c r="I619" s="18"/>
      <c r="J619" s="18"/>
      <c r="L619" s="7"/>
      <c r="M619" s="7"/>
    </row>
    <row r="620" spans="2:13" s="8" customFormat="1" ht="15.75">
      <c r="B620" s="70"/>
      <c r="C620" s="13"/>
      <c r="H620" s="13"/>
      <c r="I620" s="18"/>
      <c r="J620" s="18"/>
      <c r="L620" s="7"/>
      <c r="M620" s="7"/>
    </row>
    <row r="621" spans="2:13" s="8" customFormat="1" ht="15.75">
      <c r="B621" s="70"/>
      <c r="C621" s="13"/>
      <c r="H621" s="13"/>
      <c r="I621" s="18"/>
      <c r="J621" s="18"/>
      <c r="L621" s="7"/>
      <c r="M621" s="7"/>
    </row>
    <row r="622" spans="2:13" s="8" customFormat="1" ht="15.75">
      <c r="B622" s="70"/>
      <c r="C622" s="13"/>
      <c r="H622" s="13"/>
      <c r="I622" s="18"/>
      <c r="J622" s="18"/>
      <c r="L622" s="7"/>
      <c r="M622" s="7"/>
    </row>
    <row r="623" spans="2:13" s="8" customFormat="1" ht="15.75">
      <c r="B623" s="70"/>
      <c r="C623" s="13"/>
      <c r="H623" s="13"/>
      <c r="I623" s="18"/>
      <c r="J623" s="18"/>
      <c r="L623" s="7"/>
      <c r="M623" s="7"/>
    </row>
    <row r="624" spans="2:13" s="8" customFormat="1" ht="15.75">
      <c r="B624" s="70"/>
      <c r="C624" s="13"/>
      <c r="H624" s="13"/>
      <c r="I624" s="18"/>
      <c r="J624" s="18"/>
      <c r="L624" s="7"/>
      <c r="M624" s="7"/>
    </row>
    <row r="625" spans="2:13" s="8" customFormat="1" ht="15.75">
      <c r="B625" s="70"/>
      <c r="C625" s="13"/>
      <c r="H625" s="13"/>
      <c r="I625" s="18"/>
      <c r="J625" s="18"/>
      <c r="L625" s="7"/>
      <c r="M625" s="7"/>
    </row>
    <row r="626" spans="2:13" s="8" customFormat="1" ht="15.75">
      <c r="B626" s="70"/>
      <c r="C626" s="13"/>
      <c r="H626" s="13"/>
      <c r="I626" s="18"/>
      <c r="J626" s="18"/>
      <c r="L626" s="7"/>
      <c r="M626" s="7"/>
    </row>
    <row r="627" spans="2:13" s="8" customFormat="1" ht="15.75">
      <c r="B627" s="70"/>
      <c r="C627" s="13"/>
      <c r="H627" s="13"/>
      <c r="I627" s="18"/>
      <c r="J627" s="18"/>
      <c r="L627" s="7"/>
      <c r="M627" s="7"/>
    </row>
    <row r="628" spans="2:13" s="8" customFormat="1" ht="15.75">
      <c r="B628" s="70"/>
      <c r="C628" s="13"/>
      <c r="H628" s="13"/>
      <c r="I628" s="18"/>
      <c r="J628" s="18"/>
      <c r="L628" s="7"/>
      <c r="M628" s="7"/>
    </row>
    <row r="629" spans="2:13" s="8" customFormat="1" ht="15.75">
      <c r="B629" s="70"/>
      <c r="C629" s="13"/>
      <c r="H629" s="13"/>
      <c r="I629" s="18"/>
      <c r="J629" s="18"/>
      <c r="L629" s="7"/>
      <c r="M629" s="7"/>
    </row>
    <row r="630" spans="2:13" s="8" customFormat="1" ht="15.75">
      <c r="B630" s="70"/>
      <c r="C630" s="13"/>
      <c r="H630" s="13"/>
      <c r="I630" s="18"/>
      <c r="J630" s="18"/>
      <c r="L630" s="7"/>
      <c r="M630" s="7"/>
    </row>
    <row r="631" spans="2:13" s="8" customFormat="1" ht="15.75">
      <c r="B631" s="70"/>
      <c r="C631" s="13"/>
      <c r="H631" s="13"/>
      <c r="I631" s="18"/>
      <c r="J631" s="18"/>
      <c r="L631" s="7"/>
      <c r="M631" s="7"/>
    </row>
    <row r="632" spans="2:13" s="8" customFormat="1" ht="15.75">
      <c r="B632" s="70"/>
      <c r="C632" s="13"/>
      <c r="H632" s="13"/>
      <c r="I632" s="18"/>
      <c r="J632" s="18"/>
      <c r="L632" s="7"/>
      <c r="M632" s="7"/>
    </row>
    <row r="633" spans="2:13" s="8" customFormat="1" ht="15.75">
      <c r="B633" s="70"/>
      <c r="C633" s="13"/>
      <c r="H633" s="13"/>
      <c r="I633" s="18"/>
      <c r="J633" s="18"/>
      <c r="L633" s="7"/>
      <c r="M633" s="7"/>
    </row>
    <row r="634" spans="2:13" s="8" customFormat="1" ht="15.75">
      <c r="B634" s="70"/>
      <c r="C634" s="13"/>
      <c r="H634" s="13"/>
      <c r="I634" s="18"/>
      <c r="J634" s="18"/>
      <c r="L634" s="7"/>
      <c r="M634" s="7"/>
    </row>
    <row r="635" spans="2:13" s="8" customFormat="1" ht="15.75">
      <c r="B635" s="70"/>
      <c r="C635" s="13"/>
      <c r="H635" s="13"/>
      <c r="I635" s="18"/>
      <c r="J635" s="18"/>
      <c r="L635" s="7"/>
      <c r="M635" s="7"/>
    </row>
    <row r="636" spans="2:13" s="8" customFormat="1" ht="15.75">
      <c r="B636" s="70"/>
      <c r="C636" s="13"/>
      <c r="H636" s="13"/>
      <c r="I636" s="18"/>
      <c r="J636" s="18"/>
      <c r="L636" s="7"/>
      <c r="M636" s="7"/>
    </row>
    <row r="637" spans="2:13" s="8" customFormat="1" ht="15.75">
      <c r="B637" s="70"/>
      <c r="C637" s="13"/>
      <c r="H637" s="13"/>
      <c r="I637" s="18"/>
      <c r="J637" s="18"/>
      <c r="L637" s="7"/>
      <c r="M637" s="7"/>
    </row>
    <row r="638" spans="2:13" s="8" customFormat="1" ht="15.75">
      <c r="B638" s="70"/>
      <c r="C638" s="13"/>
      <c r="H638" s="13"/>
      <c r="I638" s="18"/>
      <c r="J638" s="18"/>
      <c r="L638" s="7"/>
      <c r="M638" s="7"/>
    </row>
    <row r="639" spans="2:13" s="8" customFormat="1" ht="15.75">
      <c r="B639" s="70"/>
      <c r="C639" s="13"/>
      <c r="H639" s="13"/>
      <c r="I639" s="18"/>
      <c r="J639" s="18"/>
      <c r="L639" s="7"/>
      <c r="M639" s="7"/>
    </row>
    <row r="640" spans="2:13" s="8" customFormat="1" ht="15.75">
      <c r="B640" s="70"/>
      <c r="C640" s="13"/>
      <c r="H640" s="13"/>
      <c r="I640" s="18"/>
      <c r="J640" s="18"/>
      <c r="L640" s="7"/>
      <c r="M640" s="7"/>
    </row>
    <row r="641" spans="2:13" s="8" customFormat="1" ht="15.75">
      <c r="B641" s="70"/>
      <c r="C641" s="13"/>
      <c r="H641" s="13"/>
      <c r="I641" s="18"/>
      <c r="J641" s="18"/>
      <c r="L641" s="7"/>
      <c r="M641" s="7"/>
    </row>
    <row r="642" spans="2:13" s="8" customFormat="1" ht="15.75">
      <c r="B642" s="70"/>
      <c r="C642" s="13"/>
      <c r="H642" s="13"/>
      <c r="I642" s="18"/>
      <c r="J642" s="18"/>
      <c r="L642" s="7"/>
      <c r="M642" s="7"/>
    </row>
    <row r="643" spans="2:13" s="8" customFormat="1" ht="15.75">
      <c r="B643" s="70"/>
      <c r="C643" s="13"/>
      <c r="H643" s="13"/>
      <c r="I643" s="18"/>
      <c r="J643" s="18"/>
      <c r="L643" s="7"/>
      <c r="M643" s="7"/>
    </row>
    <row r="644" spans="2:13" s="8" customFormat="1" ht="15.75">
      <c r="B644" s="70"/>
      <c r="C644" s="13"/>
      <c r="H644" s="13"/>
      <c r="I644" s="18"/>
      <c r="J644" s="18"/>
      <c r="L644" s="7"/>
      <c r="M644" s="7"/>
    </row>
    <row r="645" spans="2:13" s="8" customFormat="1" ht="15.75">
      <c r="B645" s="70"/>
      <c r="C645" s="13"/>
      <c r="H645" s="13"/>
      <c r="I645" s="18"/>
      <c r="J645" s="18"/>
      <c r="L645" s="7"/>
      <c r="M645" s="7"/>
    </row>
    <row r="646" spans="2:13" s="8" customFormat="1" ht="15.75">
      <c r="B646" s="70"/>
      <c r="C646" s="13"/>
      <c r="H646" s="13"/>
      <c r="I646" s="18"/>
      <c r="J646" s="18"/>
      <c r="L646" s="7"/>
      <c r="M646" s="7"/>
    </row>
    <row r="647" spans="2:13" s="8" customFormat="1" ht="15.75">
      <c r="B647" s="70"/>
      <c r="C647" s="13"/>
      <c r="H647" s="13"/>
      <c r="I647" s="18"/>
      <c r="J647" s="18"/>
      <c r="L647" s="7"/>
      <c r="M647" s="7"/>
    </row>
    <row r="648" spans="2:13" s="8" customFormat="1" ht="15.75">
      <c r="B648" s="70"/>
      <c r="C648" s="13"/>
      <c r="H648" s="13"/>
      <c r="I648" s="18"/>
      <c r="J648" s="18"/>
      <c r="L648" s="7"/>
      <c r="M648" s="7"/>
    </row>
    <row r="649" spans="2:13" s="8" customFormat="1" ht="15.75">
      <c r="B649" s="70"/>
      <c r="C649" s="13"/>
      <c r="H649" s="13"/>
      <c r="I649" s="18"/>
      <c r="J649" s="18"/>
      <c r="L649" s="7"/>
      <c r="M649" s="7"/>
    </row>
    <row r="650" spans="2:13" s="8" customFormat="1" ht="15.75">
      <c r="B650" s="70"/>
      <c r="C650" s="13"/>
      <c r="H650" s="13"/>
      <c r="I650" s="18"/>
      <c r="J650" s="18"/>
      <c r="L650" s="7"/>
      <c r="M650" s="7"/>
    </row>
    <row r="651" spans="2:13" s="8" customFormat="1" ht="15.75">
      <c r="B651" s="70"/>
      <c r="C651" s="13"/>
      <c r="H651" s="13"/>
      <c r="I651" s="18"/>
      <c r="J651" s="18"/>
      <c r="L651" s="7"/>
      <c r="M651" s="7"/>
    </row>
    <row r="652" spans="2:13" s="8" customFormat="1" ht="15.75">
      <c r="B652" s="70"/>
      <c r="C652" s="13"/>
      <c r="H652" s="13"/>
      <c r="I652" s="18"/>
      <c r="J652" s="18"/>
      <c r="L652" s="7"/>
      <c r="M652" s="7"/>
    </row>
    <row r="653" spans="2:13" s="8" customFormat="1" ht="15.75">
      <c r="B653" s="70"/>
      <c r="C653" s="13"/>
      <c r="H653" s="13"/>
      <c r="I653" s="18"/>
      <c r="J653" s="18"/>
      <c r="L653" s="7"/>
      <c r="M653" s="7"/>
    </row>
    <row r="654" spans="2:13" s="8" customFormat="1" ht="15.75">
      <c r="B654" s="70"/>
      <c r="C654" s="13"/>
      <c r="H654" s="13"/>
      <c r="I654" s="18"/>
      <c r="J654" s="18"/>
      <c r="L654" s="7"/>
      <c r="M654" s="7"/>
    </row>
    <row r="655" spans="2:13" s="8" customFormat="1" ht="15.75">
      <c r="B655" s="70"/>
      <c r="C655" s="13"/>
      <c r="H655" s="13"/>
      <c r="I655" s="18"/>
      <c r="J655" s="18"/>
      <c r="L655" s="7"/>
      <c r="M655" s="7"/>
    </row>
    <row r="656" spans="2:13" s="8" customFormat="1" ht="15.75">
      <c r="B656" s="70"/>
      <c r="C656" s="13"/>
      <c r="H656" s="13"/>
      <c r="I656" s="18"/>
      <c r="J656" s="18"/>
      <c r="L656" s="7"/>
      <c r="M656" s="7"/>
    </row>
    <row r="657" spans="2:13" s="8" customFormat="1" ht="15.75">
      <c r="B657" s="70"/>
      <c r="C657" s="13"/>
      <c r="H657" s="13"/>
      <c r="I657" s="18"/>
      <c r="J657" s="18"/>
      <c r="L657" s="7"/>
      <c r="M657" s="7"/>
    </row>
    <row r="658" spans="2:13" s="8" customFormat="1" ht="15.75">
      <c r="B658" s="70"/>
      <c r="C658" s="13"/>
      <c r="H658" s="13"/>
      <c r="I658" s="18"/>
      <c r="J658" s="18"/>
      <c r="L658" s="7"/>
      <c r="M658" s="7"/>
    </row>
    <row r="659" spans="2:13" s="8" customFormat="1" ht="15.75">
      <c r="B659" s="70"/>
      <c r="C659" s="13"/>
      <c r="H659" s="13"/>
      <c r="I659" s="18"/>
      <c r="J659" s="18"/>
      <c r="L659" s="7"/>
      <c r="M659" s="7"/>
    </row>
    <row r="660" spans="2:13" s="8" customFormat="1" ht="15.75">
      <c r="B660" s="70"/>
      <c r="C660" s="13"/>
      <c r="H660" s="13"/>
      <c r="I660" s="18"/>
      <c r="J660" s="18"/>
      <c r="L660" s="7"/>
      <c r="M660" s="7"/>
    </row>
    <row r="661" spans="2:13" s="8" customFormat="1" ht="15.75">
      <c r="B661" s="70"/>
      <c r="C661" s="13"/>
      <c r="H661" s="13"/>
      <c r="I661" s="18"/>
      <c r="J661" s="18"/>
      <c r="L661" s="7"/>
      <c r="M661" s="7"/>
    </row>
    <row r="662" spans="2:13" s="8" customFormat="1" ht="15.75">
      <c r="B662" s="70"/>
      <c r="C662" s="13"/>
      <c r="H662" s="13"/>
      <c r="I662" s="18"/>
      <c r="J662" s="18"/>
      <c r="L662" s="7"/>
      <c r="M662" s="7"/>
    </row>
    <row r="663" spans="2:13" s="8" customFormat="1" ht="15.75">
      <c r="B663" s="70"/>
      <c r="C663" s="13"/>
      <c r="H663" s="13"/>
      <c r="I663" s="18"/>
      <c r="J663" s="18"/>
      <c r="L663" s="7"/>
      <c r="M663" s="7"/>
    </row>
    <row r="664" spans="2:13" s="8" customFormat="1" ht="15.75">
      <c r="B664" s="70"/>
      <c r="C664" s="13"/>
      <c r="H664" s="13"/>
      <c r="I664" s="18"/>
      <c r="J664" s="18"/>
      <c r="L664" s="7"/>
      <c r="M664" s="7"/>
    </row>
    <row r="665" spans="2:13" s="8" customFormat="1" ht="15.75">
      <c r="B665" s="70"/>
      <c r="C665" s="13"/>
      <c r="H665" s="13"/>
      <c r="I665" s="18"/>
      <c r="J665" s="18"/>
      <c r="L665" s="7"/>
      <c r="M665" s="7"/>
    </row>
    <row r="666" spans="2:13" s="8" customFormat="1" ht="15.75">
      <c r="B666" s="70"/>
      <c r="C666" s="13"/>
      <c r="H666" s="13"/>
      <c r="I666" s="18"/>
      <c r="J666" s="18"/>
      <c r="L666" s="7"/>
      <c r="M666" s="7"/>
    </row>
    <row r="667" spans="2:13" s="8" customFormat="1" ht="15.75">
      <c r="B667" s="70"/>
      <c r="C667" s="13"/>
      <c r="H667" s="13"/>
      <c r="I667" s="18"/>
      <c r="J667" s="18"/>
      <c r="L667" s="7"/>
      <c r="M667" s="7"/>
    </row>
    <row r="668" spans="2:13" s="8" customFormat="1" ht="15.75">
      <c r="B668" s="70"/>
      <c r="C668" s="13"/>
      <c r="H668" s="13"/>
      <c r="I668" s="18"/>
      <c r="J668" s="18"/>
      <c r="L668" s="7"/>
      <c r="M668" s="7"/>
    </row>
    <row r="669" spans="2:13" s="8" customFormat="1" ht="15.75">
      <c r="B669" s="70"/>
      <c r="C669" s="13"/>
      <c r="H669" s="13"/>
      <c r="I669" s="18"/>
      <c r="J669" s="18"/>
      <c r="L669" s="7"/>
      <c r="M669" s="7"/>
    </row>
    <row r="670" spans="2:13" s="8" customFormat="1" ht="15.75">
      <c r="B670" s="70"/>
      <c r="C670" s="13"/>
      <c r="H670" s="13"/>
      <c r="I670" s="18"/>
      <c r="J670" s="18"/>
      <c r="L670" s="7"/>
      <c r="M670" s="7"/>
    </row>
    <row r="671" spans="2:13" s="8" customFormat="1" ht="15.75">
      <c r="B671" s="70"/>
      <c r="C671" s="13"/>
      <c r="H671" s="13"/>
      <c r="I671" s="18"/>
      <c r="J671" s="18"/>
      <c r="L671" s="7"/>
      <c r="M671" s="7"/>
    </row>
    <row r="672" spans="2:13" s="8" customFormat="1" ht="15.75">
      <c r="B672" s="70"/>
      <c r="C672" s="13"/>
      <c r="H672" s="13"/>
      <c r="I672" s="18"/>
      <c r="J672" s="18"/>
      <c r="L672" s="7"/>
      <c r="M672" s="7"/>
    </row>
    <row r="673" spans="2:13" s="8" customFormat="1" ht="15.75">
      <c r="B673" s="70"/>
      <c r="C673" s="13"/>
      <c r="H673" s="13"/>
      <c r="I673" s="18"/>
      <c r="J673" s="18"/>
      <c r="L673" s="7"/>
      <c r="M673" s="7"/>
    </row>
    <row r="674" spans="2:13" s="8" customFormat="1" ht="15.75">
      <c r="B674" s="70"/>
      <c r="C674" s="13"/>
      <c r="H674" s="13"/>
      <c r="I674" s="18"/>
      <c r="J674" s="18"/>
      <c r="L674" s="7"/>
      <c r="M674" s="7"/>
    </row>
    <row r="675" spans="2:13" s="8" customFormat="1" ht="15.75">
      <c r="B675" s="70"/>
      <c r="C675" s="13"/>
      <c r="H675" s="13"/>
      <c r="I675" s="18"/>
      <c r="J675" s="18"/>
      <c r="L675" s="7"/>
      <c r="M675" s="7"/>
    </row>
    <row r="676" spans="2:13" s="8" customFormat="1" ht="15.75">
      <c r="B676" s="70"/>
      <c r="C676" s="13"/>
      <c r="H676" s="13"/>
      <c r="I676" s="18"/>
      <c r="J676" s="18"/>
      <c r="L676" s="7"/>
      <c r="M676" s="7"/>
    </row>
    <row r="677" spans="2:13" s="8" customFormat="1" ht="15.75">
      <c r="B677" s="70"/>
      <c r="C677" s="13"/>
      <c r="H677" s="13"/>
      <c r="I677" s="18"/>
      <c r="J677" s="18"/>
      <c r="L677" s="7"/>
      <c r="M677" s="7"/>
    </row>
    <row r="678" spans="2:13" s="8" customFormat="1" ht="15.75">
      <c r="B678" s="70"/>
      <c r="C678" s="13"/>
      <c r="H678" s="13"/>
      <c r="I678" s="18"/>
      <c r="J678" s="18"/>
      <c r="L678" s="7"/>
      <c r="M678" s="7"/>
    </row>
    <row r="679" spans="2:13" s="8" customFormat="1" ht="15.75">
      <c r="B679" s="70"/>
      <c r="C679" s="13"/>
      <c r="H679" s="13"/>
      <c r="I679" s="18"/>
      <c r="J679" s="18"/>
      <c r="L679" s="7"/>
      <c r="M679" s="7"/>
    </row>
    <row r="680" spans="2:13" s="8" customFormat="1" ht="15.75">
      <c r="B680" s="70"/>
      <c r="C680" s="13"/>
      <c r="H680" s="13"/>
      <c r="I680" s="18"/>
      <c r="J680" s="18"/>
      <c r="L680" s="7"/>
      <c r="M680" s="7"/>
    </row>
    <row r="681" spans="2:13" s="8" customFormat="1" ht="15.75">
      <c r="B681" s="70"/>
      <c r="C681" s="13"/>
      <c r="H681" s="13"/>
      <c r="I681" s="18"/>
      <c r="J681" s="18"/>
      <c r="L681" s="7"/>
      <c r="M681" s="7"/>
    </row>
    <row r="682" spans="2:13" s="8" customFormat="1" ht="15.75">
      <c r="B682" s="70"/>
      <c r="C682" s="13"/>
      <c r="H682" s="13"/>
      <c r="I682" s="18"/>
      <c r="J682" s="18"/>
      <c r="L682" s="7"/>
      <c r="M682" s="7"/>
    </row>
    <row r="683" spans="2:13" s="8" customFormat="1" ht="15.75">
      <c r="B683" s="70"/>
      <c r="C683" s="13"/>
      <c r="H683" s="13"/>
      <c r="I683" s="18"/>
      <c r="J683" s="18"/>
      <c r="L683" s="7"/>
      <c r="M683" s="7"/>
    </row>
    <row r="684" spans="2:13" s="8" customFormat="1" ht="15.75">
      <c r="B684" s="70"/>
      <c r="C684" s="13"/>
      <c r="H684" s="13"/>
      <c r="I684" s="18"/>
      <c r="J684" s="18"/>
      <c r="L684" s="7"/>
      <c r="M684" s="7"/>
    </row>
    <row r="685" spans="2:13" s="8" customFormat="1" ht="15.75">
      <c r="B685" s="70"/>
      <c r="C685" s="13"/>
      <c r="H685" s="13"/>
      <c r="I685" s="18"/>
      <c r="J685" s="18"/>
      <c r="L685" s="7"/>
      <c r="M685" s="7"/>
    </row>
    <row r="686" spans="2:13" s="8" customFormat="1" ht="15.75">
      <c r="B686" s="70"/>
      <c r="C686" s="13"/>
      <c r="H686" s="13"/>
      <c r="I686" s="18"/>
      <c r="J686" s="18"/>
      <c r="L686" s="7"/>
      <c r="M686" s="7"/>
    </row>
    <row r="687" spans="2:13" s="8" customFormat="1" ht="15.75">
      <c r="B687" s="70"/>
      <c r="C687" s="13"/>
      <c r="H687" s="13"/>
      <c r="I687" s="18"/>
      <c r="J687" s="18"/>
      <c r="L687" s="7"/>
      <c r="M687" s="7"/>
    </row>
    <row r="688" spans="2:13" s="8" customFormat="1" ht="15.75">
      <c r="B688" s="70"/>
      <c r="C688" s="13"/>
      <c r="H688" s="13"/>
      <c r="I688" s="18"/>
      <c r="J688" s="18"/>
      <c r="L688" s="7"/>
      <c r="M688" s="7"/>
    </row>
    <row r="689" spans="2:13" s="8" customFormat="1" ht="15.75">
      <c r="B689" s="70"/>
      <c r="C689" s="13"/>
      <c r="H689" s="13"/>
      <c r="I689" s="18"/>
      <c r="J689" s="18"/>
      <c r="L689" s="7"/>
      <c r="M689" s="7"/>
    </row>
    <row r="690" spans="2:13" s="8" customFormat="1" ht="15.75">
      <c r="B690" s="70"/>
      <c r="C690" s="13"/>
      <c r="H690" s="13"/>
      <c r="I690" s="18"/>
      <c r="J690" s="18"/>
      <c r="L690" s="7"/>
      <c r="M690" s="7"/>
    </row>
    <row r="691" spans="2:13" s="8" customFormat="1" ht="15.75">
      <c r="B691" s="70"/>
      <c r="C691" s="13"/>
      <c r="H691" s="13"/>
      <c r="I691" s="18"/>
      <c r="J691" s="18"/>
      <c r="L691" s="7"/>
      <c r="M691" s="7"/>
    </row>
    <row r="692" spans="2:13" s="8" customFormat="1" ht="15.75">
      <c r="B692" s="70"/>
      <c r="C692" s="13"/>
      <c r="H692" s="13"/>
      <c r="I692" s="18"/>
      <c r="J692" s="18"/>
      <c r="L692" s="7"/>
      <c r="M692" s="7"/>
    </row>
    <row r="693" spans="2:13" s="8" customFormat="1" ht="15.75">
      <c r="B693" s="70"/>
      <c r="C693" s="13"/>
      <c r="H693" s="13"/>
      <c r="I693" s="18"/>
      <c r="J693" s="18"/>
      <c r="L693" s="7"/>
      <c r="M693" s="7"/>
    </row>
    <row r="694" spans="2:13" s="8" customFormat="1" ht="15.75">
      <c r="B694" s="70"/>
      <c r="C694" s="13"/>
      <c r="H694" s="13"/>
      <c r="I694" s="18"/>
      <c r="J694" s="18"/>
      <c r="L694" s="7"/>
      <c r="M694" s="7"/>
    </row>
    <row r="695" spans="2:13" s="8" customFormat="1" ht="15.75">
      <c r="B695" s="70"/>
      <c r="C695" s="13"/>
      <c r="H695" s="13"/>
      <c r="I695" s="18"/>
      <c r="J695" s="18"/>
      <c r="L695" s="7"/>
      <c r="M695" s="7"/>
    </row>
    <row r="696" spans="2:13" s="8" customFormat="1" ht="15.75">
      <c r="B696" s="70"/>
      <c r="C696" s="13"/>
      <c r="H696" s="13"/>
      <c r="I696" s="18"/>
      <c r="J696" s="18"/>
      <c r="L696" s="7"/>
      <c r="M696" s="7"/>
    </row>
    <row r="697" spans="2:13" s="8" customFormat="1" ht="15.75">
      <c r="B697" s="70"/>
      <c r="C697" s="13"/>
      <c r="H697" s="13"/>
      <c r="I697" s="18"/>
      <c r="J697" s="18"/>
      <c r="L697" s="7"/>
      <c r="M697" s="7"/>
    </row>
    <row r="698" spans="2:13" s="8" customFormat="1" ht="15.75">
      <c r="B698" s="70"/>
      <c r="C698" s="13"/>
      <c r="H698" s="13"/>
      <c r="I698" s="18"/>
      <c r="J698" s="18"/>
      <c r="L698" s="7"/>
      <c r="M698" s="7"/>
    </row>
    <row r="699" spans="2:13" s="8" customFormat="1" ht="15.75">
      <c r="B699" s="70"/>
      <c r="C699" s="13"/>
      <c r="H699" s="13"/>
      <c r="I699" s="18"/>
      <c r="J699" s="18"/>
      <c r="L699" s="7"/>
      <c r="M699" s="7"/>
    </row>
    <row r="700" spans="2:13" s="8" customFormat="1" ht="15.75">
      <c r="B700" s="70"/>
      <c r="C700" s="13"/>
      <c r="H700" s="13"/>
      <c r="I700" s="18"/>
      <c r="J700" s="18"/>
      <c r="L700" s="7"/>
      <c r="M700" s="7"/>
    </row>
    <row r="701" spans="2:13" s="8" customFormat="1" ht="15.75">
      <c r="B701" s="70"/>
      <c r="C701" s="13"/>
      <c r="H701" s="13"/>
      <c r="I701" s="18"/>
      <c r="J701" s="18"/>
      <c r="L701" s="7"/>
      <c r="M701" s="7"/>
    </row>
    <row r="702" spans="2:13" s="8" customFormat="1" ht="15.75">
      <c r="B702" s="70"/>
      <c r="C702" s="13"/>
      <c r="H702" s="13"/>
      <c r="I702" s="18"/>
      <c r="J702" s="18"/>
      <c r="L702" s="7"/>
      <c r="M702" s="7"/>
    </row>
    <row r="703" spans="2:13" s="8" customFormat="1" ht="15.75">
      <c r="B703" s="70"/>
      <c r="C703" s="13"/>
      <c r="H703" s="13"/>
      <c r="I703" s="18"/>
      <c r="J703" s="18"/>
      <c r="L703" s="7"/>
      <c r="M703" s="7"/>
    </row>
    <row r="704" spans="2:13" s="8" customFormat="1" ht="15.75">
      <c r="B704" s="70"/>
      <c r="C704" s="13"/>
      <c r="H704" s="13"/>
      <c r="I704" s="18"/>
      <c r="J704" s="18"/>
      <c r="L704" s="7"/>
      <c r="M704" s="7"/>
    </row>
    <row r="705" spans="2:13" s="8" customFormat="1" ht="15.75">
      <c r="B705" s="70"/>
      <c r="C705" s="13"/>
      <c r="H705" s="13"/>
      <c r="I705" s="18"/>
      <c r="J705" s="18"/>
      <c r="L705" s="7"/>
      <c r="M705" s="7"/>
    </row>
    <row r="706" spans="2:13" s="8" customFormat="1" ht="15.75">
      <c r="B706" s="70"/>
      <c r="C706" s="13"/>
      <c r="H706" s="13"/>
      <c r="I706" s="18"/>
      <c r="J706" s="18"/>
      <c r="L706" s="7"/>
      <c r="M706" s="7"/>
    </row>
    <row r="707" spans="2:13" s="8" customFormat="1" ht="15.75">
      <c r="B707" s="70"/>
      <c r="C707" s="13"/>
      <c r="H707" s="13"/>
      <c r="I707" s="18"/>
      <c r="J707" s="18"/>
      <c r="L707" s="7"/>
      <c r="M707" s="7"/>
    </row>
    <row r="708" spans="2:13" s="8" customFormat="1" ht="15.75">
      <c r="B708" s="70"/>
      <c r="C708" s="13"/>
      <c r="H708" s="13"/>
      <c r="I708" s="18"/>
      <c r="J708" s="18"/>
      <c r="L708" s="7"/>
      <c r="M708" s="7"/>
    </row>
  </sheetData>
  <sheetProtection/>
  <mergeCells count="21">
    <mergeCell ref="A94:A95"/>
    <mergeCell ref="B71:Q71"/>
    <mergeCell ref="B60:Q60"/>
    <mergeCell ref="A58:A59"/>
    <mergeCell ref="B1:Q1"/>
    <mergeCell ref="A132:O132"/>
    <mergeCell ref="H133:J133"/>
    <mergeCell ref="G134:J134"/>
    <mergeCell ref="G135:J135"/>
    <mergeCell ref="G136:J136"/>
    <mergeCell ref="G137:J137"/>
    <mergeCell ref="G144:J144"/>
    <mergeCell ref="G145:J145"/>
    <mergeCell ref="G146:J146"/>
    <mergeCell ref="G147:J147"/>
    <mergeCell ref="G138:J138"/>
    <mergeCell ref="G139:J139"/>
    <mergeCell ref="G140:J140"/>
    <mergeCell ref="G141:J141"/>
    <mergeCell ref="G142:J142"/>
    <mergeCell ref="G143:J143"/>
  </mergeCells>
  <conditionalFormatting sqref="F42:H42 H40 H65:H67 F63:H63 H55:H56">
    <cfRule type="containsBlanks" priority="47" dxfId="0" stopIfTrue="1">
      <formula>LEN(TRIM(F40))=0</formula>
    </cfRule>
  </conditionalFormatting>
  <conditionalFormatting sqref="H40 F42:H42 H65:H67 H55:H56 F63:H63">
    <cfRule type="containsBlanks" priority="46" dxfId="1" stopIfTrue="1">
      <formula>LEN(TRIM(F40))=0</formula>
    </cfRule>
  </conditionalFormatting>
  <conditionalFormatting sqref="E38:G38">
    <cfRule type="containsBlanks" priority="45" dxfId="0" stopIfTrue="1">
      <formula>LEN(TRIM(E38))=0</formula>
    </cfRule>
  </conditionalFormatting>
  <conditionalFormatting sqref="F38:G38">
    <cfRule type="containsBlanks" priority="44" dxfId="1" stopIfTrue="1">
      <formula>LEN(TRIM(F38))=0</formula>
    </cfRule>
  </conditionalFormatting>
  <conditionalFormatting sqref="H29 E29">
    <cfRule type="containsBlanks" priority="41" dxfId="0" stopIfTrue="1">
      <formula>LEN(TRIM(E29))=0</formula>
    </cfRule>
  </conditionalFormatting>
  <conditionalFormatting sqref="E29">
    <cfRule type="containsBlanks" priority="40" dxfId="1" stopIfTrue="1">
      <formula>LEN(TRIM(E29))=0</formula>
    </cfRule>
  </conditionalFormatting>
  <conditionalFormatting sqref="E38">
    <cfRule type="containsBlanks" priority="43" dxfId="1" stopIfTrue="1">
      <formula>LEN(TRIM(E38))=0</formula>
    </cfRule>
  </conditionalFormatting>
  <conditionalFormatting sqref="H29">
    <cfRule type="containsBlanks" priority="42" dxfId="1" stopIfTrue="1">
      <formula>LEN(TRIM(H29))=0</formula>
    </cfRule>
  </conditionalFormatting>
  <conditionalFormatting sqref="H54">
    <cfRule type="containsBlanks" priority="37" dxfId="1" stopIfTrue="1">
      <formula>LEN(TRIM(H54))=0</formula>
    </cfRule>
  </conditionalFormatting>
  <conditionalFormatting sqref="H29 H40 H65:H67 H55:H56">
    <cfRule type="containsBlanks" priority="39" dxfId="14" stopIfTrue="1">
      <formula>LEN(TRIM(H29))=0</formula>
    </cfRule>
  </conditionalFormatting>
  <conditionalFormatting sqref="Q38 Q40:Q41 Q65:Q67 Q55:Q57 L28:Q30 L37:Q37">
    <cfRule type="containsBlanks" priority="38" dxfId="30" stopIfTrue="1">
      <formula>LEN(TRIM(L28))=0</formula>
    </cfRule>
  </conditionalFormatting>
  <conditionalFormatting sqref="E54">
    <cfRule type="containsBlanks" priority="35" dxfId="1" stopIfTrue="1">
      <formula>LEN(TRIM(E54))=0</formula>
    </cfRule>
  </conditionalFormatting>
  <conditionalFormatting sqref="H54 E54">
    <cfRule type="containsBlanks" priority="36" dxfId="0" stopIfTrue="1">
      <formula>LEN(TRIM(E54))=0</formula>
    </cfRule>
  </conditionalFormatting>
  <conditionalFormatting sqref="H54">
    <cfRule type="containsBlanks" priority="34" dxfId="14" stopIfTrue="1">
      <formula>LEN(TRIM(H54))=0</formula>
    </cfRule>
  </conditionalFormatting>
  <conditionalFormatting sqref="L54:M54 Q54">
    <cfRule type="containsBlanks" priority="33" dxfId="30" stopIfTrue="1">
      <formula>LEN(TRIM(L54))=0</formula>
    </cfRule>
  </conditionalFormatting>
  <conditionalFormatting sqref="F27:H27">
    <cfRule type="containsBlanks" priority="32" dxfId="1" stopIfTrue="1">
      <formula>LEN(TRIM(F27))=0</formula>
    </cfRule>
  </conditionalFormatting>
  <conditionalFormatting sqref="E27">
    <cfRule type="containsBlanks" priority="30" dxfId="1" stopIfTrue="1">
      <formula>LEN(TRIM(E27))=0</formula>
    </cfRule>
  </conditionalFormatting>
  <conditionalFormatting sqref="E27:H27">
    <cfRule type="containsBlanks" priority="31" dxfId="0" stopIfTrue="1">
      <formula>LEN(TRIM(E27))=0</formula>
    </cfRule>
  </conditionalFormatting>
  <conditionalFormatting sqref="E23:H23">
    <cfRule type="containsBlanks" priority="29" dxfId="0" stopIfTrue="1">
      <formula>LEN(TRIM(E23))=0</formula>
    </cfRule>
  </conditionalFormatting>
  <conditionalFormatting sqref="F23:H23">
    <cfRule type="containsBlanks" priority="28" dxfId="1" stopIfTrue="1">
      <formula>LEN(TRIM(F23))=0</formula>
    </cfRule>
  </conditionalFormatting>
  <conditionalFormatting sqref="F28:H28">
    <cfRule type="containsBlanks" priority="27" dxfId="1" stopIfTrue="1">
      <formula>LEN(TRIM(F28))=0</formula>
    </cfRule>
  </conditionalFormatting>
  <conditionalFormatting sqref="E28">
    <cfRule type="containsBlanks" priority="25" dxfId="1" stopIfTrue="1">
      <formula>LEN(TRIM(E28))=0</formula>
    </cfRule>
  </conditionalFormatting>
  <conditionalFormatting sqref="E28:H28">
    <cfRule type="containsBlanks" priority="26" dxfId="0" stopIfTrue="1">
      <formula>LEN(TRIM(E28))=0</formula>
    </cfRule>
  </conditionalFormatting>
  <conditionalFormatting sqref="F28:H28">
    <cfRule type="containsBlanks" priority="24" dxfId="14" stopIfTrue="1">
      <formula>LEN(TRIM(F28))=0</formula>
    </cfRule>
  </conditionalFormatting>
  <conditionalFormatting sqref="E52">
    <cfRule type="containsBlanks" priority="13" dxfId="1" stopIfTrue="1">
      <formula>LEN(TRIM(E52))=0</formula>
    </cfRule>
  </conditionalFormatting>
  <conditionalFormatting sqref="F25:H26">
    <cfRule type="containsBlanks" priority="21" dxfId="0" stopIfTrue="1">
      <formula>LEN(TRIM(F25))=0</formula>
    </cfRule>
  </conditionalFormatting>
  <conditionalFormatting sqref="F25:H26">
    <cfRule type="containsBlanks" priority="22" dxfId="1" stopIfTrue="1">
      <formula>LEN(TRIM(F25))=0</formula>
    </cfRule>
  </conditionalFormatting>
  <conditionalFormatting sqref="F37:H37 H38 H41">
    <cfRule type="containsBlanks" priority="20" dxfId="1" stopIfTrue="1">
      <formula>LEN(TRIM(F37))=0</formula>
    </cfRule>
  </conditionalFormatting>
  <conditionalFormatting sqref="E37">
    <cfRule type="containsBlanks" priority="18" dxfId="1" stopIfTrue="1">
      <formula>LEN(TRIM(E37))=0</formula>
    </cfRule>
  </conditionalFormatting>
  <conditionalFormatting sqref="E37:H37 H38 H41">
    <cfRule type="containsBlanks" priority="19" dxfId="0" stopIfTrue="1">
      <formula>LEN(TRIM(E37))=0</formula>
    </cfRule>
  </conditionalFormatting>
  <conditionalFormatting sqref="F37:H37 H38 H41">
    <cfRule type="containsBlanks" priority="17" dxfId="14" stopIfTrue="1">
      <formula>LEN(TRIM(F37))=0</formula>
    </cfRule>
  </conditionalFormatting>
  <conditionalFormatting sqref="F52:H53">
    <cfRule type="containsBlanks" priority="15" dxfId="1" stopIfTrue="1">
      <formula>LEN(TRIM(F52))=0</formula>
    </cfRule>
  </conditionalFormatting>
  <conditionalFormatting sqref="E52:H52 F53:H53">
    <cfRule type="containsBlanks" priority="14" dxfId="0" stopIfTrue="1">
      <formula>LEN(TRIM(E52))=0</formula>
    </cfRule>
  </conditionalFormatting>
  <conditionalFormatting sqref="F64:H64">
    <cfRule type="containsBlanks" priority="12" dxfId="1" stopIfTrue="1">
      <formula>LEN(TRIM(F64))=0</formula>
    </cfRule>
  </conditionalFormatting>
  <conditionalFormatting sqref="F64:H64">
    <cfRule type="containsBlanks" priority="11" dxfId="0" stopIfTrue="1">
      <formula>LEN(TRIM(F64))=0</formula>
    </cfRule>
  </conditionalFormatting>
  <conditionalFormatting sqref="F57:H57">
    <cfRule type="containsBlanks" priority="9" dxfId="0" stopIfTrue="1">
      <formula>LEN(TRIM(F57))=0</formula>
    </cfRule>
  </conditionalFormatting>
  <conditionalFormatting sqref="F57:H57">
    <cfRule type="containsBlanks" priority="10" dxfId="1" stopIfTrue="1">
      <formula>LEN(TRIM(F57))=0</formula>
    </cfRule>
  </conditionalFormatting>
  <conditionalFormatting sqref="F76:H76">
    <cfRule type="containsBlanks" priority="8" dxfId="1" stopIfTrue="1">
      <formula>LEN(TRIM(F76))=0</formula>
    </cfRule>
  </conditionalFormatting>
  <conditionalFormatting sqref="F76:H76">
    <cfRule type="containsBlanks" priority="7" dxfId="0" stopIfTrue="1">
      <formula>LEN(TRIM(F76))=0</formula>
    </cfRule>
  </conditionalFormatting>
  <conditionalFormatting sqref="F83:H83">
    <cfRule type="containsBlanks" priority="6" dxfId="0" stopIfTrue="1">
      <formula>LEN(TRIM(F83))=0</formula>
    </cfRule>
  </conditionalFormatting>
  <conditionalFormatting sqref="F83:H83">
    <cfRule type="containsBlanks" priority="5" dxfId="1" stopIfTrue="1">
      <formula>LEN(TRIM(F83))=0</formula>
    </cfRule>
  </conditionalFormatting>
  <conditionalFormatting sqref="F75:H75">
    <cfRule type="containsBlanks" priority="4" dxfId="1" stopIfTrue="1">
      <formula>LEN(TRIM(F75))=0</formula>
    </cfRule>
  </conditionalFormatting>
  <conditionalFormatting sqref="F75:H75">
    <cfRule type="containsBlanks" priority="3" dxfId="0" stopIfTrue="1">
      <formula>LEN(TRIM(F75))=0</formula>
    </cfRule>
  </conditionalFormatting>
  <conditionalFormatting sqref="F93:H93">
    <cfRule type="containsBlanks" priority="2" dxfId="1" stopIfTrue="1">
      <formula>LEN(TRIM(F93))=0</formula>
    </cfRule>
  </conditionalFormatting>
  <conditionalFormatting sqref="F93:H93">
    <cfRule type="containsBlanks" priority="1" dxfId="0" stopIfTrue="1">
      <formula>LEN(TRIM(F93))=0</formula>
    </cfRule>
  </conditionalFormatting>
  <printOptions/>
  <pageMargins left="0.25" right="0.25" top="0.75" bottom="0" header="0.3" footer="0.3"/>
  <pageSetup horizontalDpi="600" verticalDpi="600" orientation="landscape" scale="35" r:id="rId3"/>
  <rowBreaks count="1" manualBreakCount="1">
    <brk id="131" max="16" man="1"/>
  </rowBreaks>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Employee</dc:creator>
  <cp:keywords/>
  <dc:description/>
  <cp:lastModifiedBy>Jason Hafner</cp:lastModifiedBy>
  <cp:lastPrinted>2016-09-27T19:58:50Z</cp:lastPrinted>
  <dcterms:created xsi:type="dcterms:W3CDTF">2010-08-16T15:34:23Z</dcterms:created>
  <dcterms:modified xsi:type="dcterms:W3CDTF">2016-09-27T20:51:11Z</dcterms:modified>
  <cp:category/>
  <cp:version/>
  <cp:contentType/>
  <cp:contentStatus/>
</cp:coreProperties>
</file>